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7" firstSheet="14" activeTab="15"/>
  </bookViews>
  <sheets>
    <sheet name="1.mekll költségvetési bevétel" sheetId="1" r:id="rId1"/>
    <sheet name="2.melléklet költségv.kiadás" sheetId="2" r:id="rId2"/>
    <sheet name="3.melléklet beruházási kiadás " sheetId="3" r:id="rId3"/>
    <sheet name="4.melléklet felúj kiadás" sheetId="4" r:id="rId4"/>
    <sheet name="5.mellékllakosságnak nyújtott " sheetId="5" r:id="rId5"/>
    <sheet name="6 mellékl Költségvetési kiadás" sheetId="6" r:id="rId6"/>
    <sheet name="7.melléklet Működési és felhalm" sheetId="7" r:id="rId7"/>
    <sheet name="8.mell átadott-átvett" sheetId="8" r:id="rId8"/>
    <sheet name="9.melléklet normatív támogatás" sheetId="9" r:id="rId9"/>
    <sheet name="10.melléklet pénzügyi mérleg" sheetId="10" r:id="rId10"/>
    <sheet name="11.melléklet létszámkim" sheetId="11" r:id="rId11"/>
    <sheet name="12.melléklet EU forrás" sheetId="12" r:id="rId12"/>
    <sheet name="13.mell likvidítási" sheetId="13" r:id="rId13"/>
    <sheet name="14. működ-felhalm mérleg" sheetId="14" r:id="rId14"/>
    <sheet name="15.mellékl stabílitás" sheetId="15" r:id="rId15"/>
    <sheet name="Összesítő kiadás eredeti" sheetId="16" r:id="rId16"/>
    <sheet name="Összesítő bevétel eredeti" sheetId="17" r:id="rId17"/>
  </sheets>
  <definedNames>
    <definedName name="_xlnm.Print_Titles" localSheetId="15">'Összesítő kiadás eredeti'!$A:$A</definedName>
  </definedNames>
  <calcPr fullCalcOnLoad="1"/>
</workbook>
</file>

<file path=xl/sharedStrings.xml><?xml version="1.0" encoding="utf-8"?>
<sst xmlns="http://schemas.openxmlformats.org/spreadsheetml/2006/main" count="1439" uniqueCount="682">
  <si>
    <t>011130 - Önkormányzatok és önkormányzati hivatalok jogalkotó és általános igazgatási tevékenysége</t>
  </si>
  <si>
    <t>Főkönyvi szám</t>
  </si>
  <si>
    <t>Eredeti előirányzat</t>
  </si>
  <si>
    <t>05110111</t>
  </si>
  <si>
    <t>Köztisztviselők,közalkalmazottak bére</t>
  </si>
  <si>
    <t>05110711</t>
  </si>
  <si>
    <t>Erzsébet utalvány</t>
  </si>
  <si>
    <t>051211</t>
  </si>
  <si>
    <t>Választott tisztségviselők juttatásai</t>
  </si>
  <si>
    <t>051231</t>
  </si>
  <si>
    <t>Egyéb külső személyi juttatások</t>
  </si>
  <si>
    <t>05211</t>
  </si>
  <si>
    <t>Szociális hozzájárulási adó</t>
  </si>
  <si>
    <t>05241</t>
  </si>
  <si>
    <t>Egészségügyi hozzájárulás</t>
  </si>
  <si>
    <t>05251</t>
  </si>
  <si>
    <t>Táppénz hozzájárulás</t>
  </si>
  <si>
    <t>05271</t>
  </si>
  <si>
    <t>Személyi jövedelemadó</t>
  </si>
  <si>
    <t>0531121</t>
  </si>
  <si>
    <t>Könyv, folyóirat</t>
  </si>
  <si>
    <t>0531131</t>
  </si>
  <si>
    <t>Egyéb információ hordozó</t>
  </si>
  <si>
    <t>0531221</t>
  </si>
  <si>
    <t>Irodaszer, nyomtatvány</t>
  </si>
  <si>
    <t>0531241</t>
  </si>
  <si>
    <t>Munka és védőruha</t>
  </si>
  <si>
    <t>0531261</t>
  </si>
  <si>
    <t>Midazok, amelyek nem számolhatóak el szakmai anyagnak</t>
  </si>
  <si>
    <t>053211</t>
  </si>
  <si>
    <t>Informatikai szolgáltatások igénybevétele</t>
  </si>
  <si>
    <t>0532111</t>
  </si>
  <si>
    <t>Internet díj</t>
  </si>
  <si>
    <t>0532141</t>
  </si>
  <si>
    <t>Informatikai eszközök, ATM, POS bérleti díja, lízingelése,karbantartása</t>
  </si>
  <si>
    <t>053221</t>
  </si>
  <si>
    <t>Egyéb kommunikációs szolgáltatások</t>
  </si>
  <si>
    <t>0532211</t>
  </si>
  <si>
    <t>Telefon, telefax, telex, mobíl díj</t>
  </si>
  <si>
    <t>0533111</t>
  </si>
  <si>
    <t>Villamos energia</t>
  </si>
  <si>
    <t>0533121</t>
  </si>
  <si>
    <t>Gázdíj</t>
  </si>
  <si>
    <t>0533131</t>
  </si>
  <si>
    <t>Víz- és csatornadíj</t>
  </si>
  <si>
    <t>0533311</t>
  </si>
  <si>
    <t>Bérleti és lízingdíjak</t>
  </si>
  <si>
    <t>053341</t>
  </si>
  <si>
    <t>Karbantartási, kisjavítási szolgáltatások</t>
  </si>
  <si>
    <t>053361</t>
  </si>
  <si>
    <t>Szakmai tevékenységet segítő szolgáltatások</t>
  </si>
  <si>
    <t>0533621</t>
  </si>
  <si>
    <t>Más szakmai tevékenység</t>
  </si>
  <si>
    <t>0533711</t>
  </si>
  <si>
    <t>Postaköltség</t>
  </si>
  <si>
    <t>0533721</t>
  </si>
  <si>
    <t>Biztosítási díjak</t>
  </si>
  <si>
    <t>0533741</t>
  </si>
  <si>
    <t>Szállítás</t>
  </si>
  <si>
    <t>0533761</t>
  </si>
  <si>
    <t>Kéményseprés, szemétszállítás</t>
  </si>
  <si>
    <t>0533781</t>
  </si>
  <si>
    <t>Pénzügyi, befektetési díj</t>
  </si>
  <si>
    <t>0533791</t>
  </si>
  <si>
    <t>Más egyéb szolgáltatások</t>
  </si>
  <si>
    <t>053511</t>
  </si>
  <si>
    <t>Működési célú előzetesen felszámított általános forgalmi adó</t>
  </si>
  <si>
    <t>053551</t>
  </si>
  <si>
    <t>Egyéb dologi kiadások</t>
  </si>
  <si>
    <t>0535532</t>
  </si>
  <si>
    <t>1 és 2 forintos érmék kerekítési különbözete</t>
  </si>
  <si>
    <t>0535571</t>
  </si>
  <si>
    <t>Más rovaton nem szerepeltethető dologi jellegű kiadások</t>
  </si>
  <si>
    <t>05481</t>
  </si>
  <si>
    <t>Egyéb nem intézményi ellátások</t>
  </si>
  <si>
    <t>0550211</t>
  </si>
  <si>
    <t>A helyi önkormányzatok előző évi elszámolásából származó kiadások</t>
  </si>
  <si>
    <t>05506071</t>
  </si>
  <si>
    <t>Egyéb működési célú támogatások államháztartáson belülre-helyi önkormányzatok és költségvetési szerveik</t>
  </si>
  <si>
    <t>055061</t>
  </si>
  <si>
    <t>Egyéb működési célú támogatások államháztartáson belülre</t>
  </si>
  <si>
    <t>05512031</t>
  </si>
  <si>
    <t>Egyéb működési célú támogatások államháztartáson kívülre-egyéb civil szervezetek,</t>
  </si>
  <si>
    <t>055131</t>
  </si>
  <si>
    <t>Tartalékok</t>
  </si>
  <si>
    <t>05612</t>
  </si>
  <si>
    <t>Immateriális javak beszerzése, létesítése</t>
  </si>
  <si>
    <t>05631</t>
  </si>
  <si>
    <t>Informatikai eszközök beszerzése, létesítése</t>
  </si>
  <si>
    <t>05641</t>
  </si>
  <si>
    <t>Egyéb tárgyi eszközök beszerzése, létesítése</t>
  </si>
  <si>
    <t>05671</t>
  </si>
  <si>
    <t>Beruházási célú előzetesen felszámított általános forgalmi adó</t>
  </si>
  <si>
    <t>Kiadás összesen:</t>
  </si>
  <si>
    <t>041233 - Hosszabb időtartamú közfoglalkoztatás</t>
  </si>
  <si>
    <t>Hajtó és kenőanyag</t>
  </si>
  <si>
    <t>Szakmai anyag</t>
  </si>
  <si>
    <t>Előző év költségvetési maradványának igénybevétele</t>
  </si>
  <si>
    <t>018010 - Önkormányzatok elszámolásai a központi költségvetéssel</t>
  </si>
  <si>
    <t xml:space="preserve"> </t>
  </si>
  <si>
    <t>013320 Köztemető fenntartás</t>
  </si>
  <si>
    <t>013350 Az önkormányzati vagyonnal való gazdálkodás</t>
  </si>
  <si>
    <t>összesen</t>
  </si>
  <si>
    <t>041233 Hosszabb idejű közfoglalkozatás</t>
  </si>
  <si>
    <t>045160 Közutak üzemeltetése</t>
  </si>
  <si>
    <t>Ingatlanok felúújítása</t>
  </si>
  <si>
    <t>Egyéb tárgyi eszköz felújítása</t>
  </si>
  <si>
    <t>066020 Községgazdálkodás</t>
  </si>
  <si>
    <t>Adó-vám illeték</t>
  </si>
  <si>
    <t>072112 Háziorvosi ügyeleti ellátás</t>
  </si>
  <si>
    <t>Egyéb működési célú támogatások államháztartáson kívülre-egyéb vállalkozásnak</t>
  </si>
  <si>
    <t>072312 Fogorvosi ügyelet</t>
  </si>
  <si>
    <t>082044 Könyvtári szolgáltatás</t>
  </si>
  <si>
    <t>082092 Közművelődés</t>
  </si>
  <si>
    <t>Települési támogatás</t>
  </si>
  <si>
    <t>Gyernekvédelmi kedvezmény</t>
  </si>
  <si>
    <t>107060 Egylb szociális pénzbeni, természetbeni támogatás</t>
  </si>
  <si>
    <t>064010 Közvilágítás</t>
  </si>
  <si>
    <t>Felújítás  áfa</t>
  </si>
  <si>
    <t>Személyi juttatás összesen</t>
  </si>
  <si>
    <t>Munkaadókat terhelő járulék</t>
  </si>
  <si>
    <t>Dologi összesen</t>
  </si>
  <si>
    <t>Ellátottak juttatása</t>
  </si>
  <si>
    <t>Egyéb működési célú kiadás</t>
  </si>
  <si>
    <t>Beruházások összesen</t>
  </si>
  <si>
    <t>Felújítások összesen</t>
  </si>
  <si>
    <t>Finanszírozási kiadás</t>
  </si>
  <si>
    <t xml:space="preserve">Összesen 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</si>
  <si>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</si>
  <si>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</si>
  <si>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</si>
  <si>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</si>
  <si>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</si>
  <si>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</si>
  <si>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</si>
  <si>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társadalombiztosítás pénzügyi alapjai        (B16)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</si>
  <si>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</si>
  <si>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</si>
  <si>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</si>
  <si>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Felhalmozási célú támogatások államháztartáson belülről (=44+45+46+57+68)        (B2)</t>
  </si>
  <si>
    <t>Vagyoni tipusú adók (=110+…+116)        (B34)</t>
  </si>
  <si>
    <t>ebből: építményadó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</si>
  <si>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</si>
  <si>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</si>
  <si>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</si>
  <si>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</si>
  <si>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</si>
  <si>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Egyéb áruhasználati és szolgáltatási adók  (=151+…+167) (B355)</t>
  </si>
  <si>
    <t>ebből: talajterhelési díj        (B355)</t>
  </si>
  <si>
    <t>Termékek és szolgáltatások adói (=117+140+144+145+150) (B35)</t>
  </si>
  <si>
    <t>Egyéb közhatalmi bevételek (&gt;=170+…+184) (B36)</t>
  </si>
  <si>
    <t>ebből: egyéb bírság        (B36)</t>
  </si>
  <si>
    <t>Közhatalmi bevételek (=93+94+104+109+168+169) (B3)</t>
  </si>
  <si>
    <t>Szolgáltatások ellenértéke (&gt;=188+189) (B402)</t>
  </si>
  <si>
    <t>ebből:tárgyi eszközök bérbeadásából származó bevétel        (B402)</t>
  </si>
  <si>
    <t>Tulajdonosi bevételek (&gt;=193+…+198)  (B404)</t>
  </si>
  <si>
    <t>Kamatbevételek (&gt;=203+204+205) (B408)</t>
  </si>
  <si>
    <t>Egyéb működési bevételek (&gt;=213+214) (B411)</t>
  </si>
  <si>
    <t>Működési bevételek (=186+187+190+192+199+…+202+206+211+212) (B4)</t>
  </si>
  <si>
    <t>Működési célú visszatérítendő támogatások, kölcsönök visszatérülése államháztartáson kívülről (=229+…+237) (B64)</t>
  </si>
  <si>
    <t>ebből: nonprofit gazdasági társaságok (B64)</t>
  </si>
  <si>
    <t>Egyéb működési célú átvett pénzeszközök (=239+…+249) (B65)</t>
  </si>
  <si>
    <t>ebből: háztartások (B65)</t>
  </si>
  <si>
    <t>Működési célú átvett pénzeszközök (=225+...+228+238) (B6)</t>
  </si>
  <si>
    <t>Felhalmozási célú visszatérítendő támogatások, kölcsönök visszatérülése államháztartáson kívülről (=255+…+263) (B74)</t>
  </si>
  <si>
    <t>Felhalmozási célú átvett pénzeszközök (=251+…+254+264) (B7)</t>
  </si>
  <si>
    <t>Költségvetési bevételek (=43+79+185+215+224+250+276) (B1-B7)</t>
  </si>
  <si>
    <t xml:space="preserve">013350 Önkormányzati vagyonnal való gazdálkodás </t>
  </si>
  <si>
    <t>900020 Önkormányzatok funkcióra nem sorolható bevételi</t>
  </si>
  <si>
    <t>Finanszírozási bevétel</t>
  </si>
  <si>
    <t>Összes bevétel</t>
  </si>
  <si>
    <t>Bevétel</t>
  </si>
  <si>
    <t>Sorszám</t>
  </si>
  <si>
    <t>Megnevezés</t>
  </si>
  <si>
    <t>A</t>
  </si>
  <si>
    <t>B</t>
  </si>
  <si>
    <t>C</t>
  </si>
  <si>
    <t>1.</t>
  </si>
  <si>
    <t>2.</t>
  </si>
  <si>
    <t>Összesen</t>
  </si>
  <si>
    <t>Rovatszám</t>
  </si>
  <si>
    <t>Előirányzat</t>
  </si>
  <si>
    <t>D</t>
  </si>
  <si>
    <t>I. Működési kiadások és bevételek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</si>
  <si>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</si>
  <si>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</si>
  <si>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</si>
  <si>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</si>
  <si>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</si>
  <si>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</si>
  <si>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</si>
  <si>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</si>
  <si>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</si>
  <si>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</si>
  <si>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</si>
  <si>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</si>
  <si>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</si>
  <si>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</si>
  <si>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</si>
  <si>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</si>
  <si>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</si>
  <si>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</si>
  <si>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</si>
  <si>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</si>
  <si>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</si>
  <si>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</si>
  <si>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</si>
  <si>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</si>
  <si>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</si>
  <si>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</si>
  <si>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</si>
  <si>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</si>
  <si>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</si>
  <si>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</si>
  <si>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</si>
  <si>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</si>
  <si>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</si>
  <si>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</si>
  <si>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</si>
  <si>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</si>
  <si>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</si>
  <si>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</si>
  <si>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15.</t>
  </si>
  <si>
    <t>Felhalmozási kiadások</t>
  </si>
  <si>
    <t>16.</t>
  </si>
  <si>
    <t xml:space="preserve">Felhalmozási célú támogatások államháztartáson belülről </t>
  </si>
  <si>
    <t>B2</t>
  </si>
  <si>
    <t>17.</t>
  </si>
  <si>
    <t xml:space="preserve">Felhalmozási bevételek </t>
  </si>
  <si>
    <t>B5</t>
  </si>
  <si>
    <t xml:space="preserve">Felhalmozási célú átvett pénzeszközök </t>
  </si>
  <si>
    <t>B7</t>
  </si>
  <si>
    <t>adatok  Ft-ban</t>
  </si>
  <si>
    <t>Ft-ban</t>
  </si>
  <si>
    <t>Összeg</t>
  </si>
  <si>
    <t xml:space="preserve">         </t>
  </si>
  <si>
    <t>Áfa</t>
  </si>
  <si>
    <t>Közfoglalkoztatás</t>
  </si>
  <si>
    <t>gép beszerzés</t>
  </si>
  <si>
    <t>Közutak üzemeltetése</t>
  </si>
  <si>
    <t>Községgazdálkodás</t>
  </si>
  <si>
    <t xml:space="preserve">Közművelődés </t>
  </si>
  <si>
    <t>Bútorzat, berendezés, függöny</t>
  </si>
  <si>
    <t>Ellátási hely</t>
  </si>
  <si>
    <t>Önkomrányzati utak felújítása</t>
  </si>
  <si>
    <t>Szennyvízrendszer üzemeltetés</t>
  </si>
  <si>
    <t>Szennyvízrendszer felújítás</t>
  </si>
  <si>
    <t>Épület felújítása</t>
  </si>
  <si>
    <t>Óvodai nevelés</t>
  </si>
  <si>
    <t>ebből:</t>
  </si>
  <si>
    <t>gyógyszertámogatás</t>
  </si>
  <si>
    <t>Temetési segély</t>
  </si>
  <si>
    <t>Köztemetés</t>
  </si>
  <si>
    <t>Beiskolázási segély</t>
  </si>
  <si>
    <t>Lakhatással kapcsolatos támogatás</t>
  </si>
  <si>
    <t>Egyéb települési támogatás</t>
  </si>
  <si>
    <t>Mindösszesen</t>
  </si>
  <si>
    <t>Helyi adó fizetési kedvezményhez kapcsolódó kés pótlék mérséklés</t>
  </si>
  <si>
    <t>Gépjárműdó fizetési kedvezmény kés pótlék mérséklés</t>
  </si>
  <si>
    <t>Finaszírozási kiadás</t>
  </si>
  <si>
    <t>Átadott pénzeszköz</t>
  </si>
  <si>
    <t>Önkormányzati feladat</t>
  </si>
  <si>
    <t>Közép-Zalai Szociális Központ</t>
  </si>
  <si>
    <t>Háziorvosi ügyelet</t>
  </si>
  <si>
    <t>ZMJV Önkormányzat Polgármesteri Hiv</t>
  </si>
  <si>
    <t>Járóbeteg ellátás</t>
  </si>
  <si>
    <t>Fogorvosi ügyelet</t>
  </si>
  <si>
    <t>Pa-Med Bt</t>
  </si>
  <si>
    <t>Civil szervezetek működése</t>
  </si>
  <si>
    <t>Bogáncs Állatmenhely</t>
  </si>
  <si>
    <t>Bursa Hungarica</t>
  </si>
  <si>
    <t>Egyéb szervezetek</t>
  </si>
  <si>
    <t>Átvett pénzeszköz</t>
  </si>
  <si>
    <t>Hosszabb idejű közfoglalkoztatás</t>
  </si>
  <si>
    <t>Közfoglalkoztatásra</t>
  </si>
  <si>
    <t>TB finanszírozás</t>
  </si>
  <si>
    <t>Összesen bevétel</t>
  </si>
  <si>
    <t xml:space="preserve">Összesen kiadás </t>
  </si>
  <si>
    <t>Átadott-átvett pénzeszközök</t>
  </si>
  <si>
    <t>adatok Ft-ban</t>
  </si>
  <si>
    <t>Jogcím száma</t>
  </si>
  <si>
    <t xml:space="preserve">Jogcím megnevezése       </t>
  </si>
  <si>
    <t>I.1.b Település-üzemeltetéshez kapcsolódó feladatellátás támogatása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</si>
  <si>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</si>
  <si>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</si>
  <si>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</si>
  <si>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</si>
  <si>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I.1.bb</t>
  </si>
  <si>
    <t xml:space="preserve"> Közvilágítás fenntartásának támogatása </t>
  </si>
  <si>
    <t>I.1.bc</t>
  </si>
  <si>
    <t xml:space="preserve"> Köztemető fenntartással kapcsolatos feladatok támogatása </t>
  </si>
  <si>
    <t>I.1.bd</t>
  </si>
  <si>
    <t xml:space="preserve"> Közutak fenntartásának támogatása 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</si>
  <si>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</si>
  <si>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</si>
  <si>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</si>
  <si>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</si>
  <si>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</si>
  <si>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támogatása</t>
  </si>
  <si>
    <t>I.1. - V.</t>
  </si>
  <si>
    <t>A települési önkormányzatok működésének támogatása beszámítás és kiegészítés után</t>
  </si>
  <si>
    <t>V. Info</t>
  </si>
  <si>
    <t>Beszámítás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</si>
  <si>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</si>
  <si>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</si>
  <si>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</si>
  <si>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</si>
  <si>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</si>
  <si>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</si>
  <si>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</si>
  <si>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</si>
  <si>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</si>
  <si>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</si>
  <si>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18.</t>
  </si>
  <si>
    <t>II.1. (2) 2</t>
  </si>
  <si>
    <t>19.</t>
  </si>
  <si>
    <t>II.1. (3) 2</t>
  </si>
  <si>
    <t>20.</t>
  </si>
  <si>
    <t>II.1. (4) 2</t>
  </si>
  <si>
    <t xml:space="preserve"> óvodapedagógusok elismert létszáma (pótlólagos összeg) </t>
  </si>
  <si>
    <t>21.</t>
  </si>
  <si>
    <t>II.1. (5) 2</t>
  </si>
  <si>
    <t xml:space="preserve"> pedagógus szakképzettséggel rendelkező, óvodapedagógusok nevelő munkáját közvetlenül segítők pótlólagos támogatása </t>
  </si>
  <si>
    <t>22.</t>
  </si>
  <si>
    <t>II.2. Óvodaműködtetési támogatás</t>
  </si>
  <si>
    <t>23.</t>
  </si>
  <si>
    <t>II.2. (1) 1</t>
  </si>
  <si>
    <t xml:space="preserve">gyermekek nevelése a napi 8 órát nem éri el </t>
  </si>
  <si>
    <t>24.</t>
  </si>
  <si>
    <t>II.2. (8) 1</t>
  </si>
  <si>
    <t xml:space="preserve">gyermekek nevelése a napi 8 órát eléri vagy meghaladja </t>
  </si>
  <si>
    <t>25.</t>
  </si>
  <si>
    <t>II.2. (1) 2</t>
  </si>
  <si>
    <t>26.</t>
  </si>
  <si>
    <t>II.2. (8) 2</t>
  </si>
  <si>
    <t>27.</t>
  </si>
  <si>
    <t xml:space="preserve">II. </t>
  </si>
  <si>
    <t>A települési önkormányzatok egyes köznevelési feladatainak támogatása</t>
  </si>
  <si>
    <t>28.</t>
  </si>
  <si>
    <t>III.2.</t>
  </si>
  <si>
    <t>A települési önkormányzatok szociális feladatainak egyéb támogatása</t>
  </si>
  <si>
    <t>29.</t>
  </si>
  <si>
    <t>III.5. Gyermekétkeztetés támogatása</t>
  </si>
  <si>
    <t>30.</t>
  </si>
  <si>
    <t>III.5.a</t>
  </si>
  <si>
    <t xml:space="preserve"> A finanszírozás szempontjából elismert dolgozók bértámogatása </t>
  </si>
  <si>
    <t>31.</t>
  </si>
  <si>
    <t>III.5.b</t>
  </si>
  <si>
    <t xml:space="preserve"> Gyermekétkeztetés üzemeltetési támogatása </t>
  </si>
  <si>
    <t>32.</t>
  </si>
  <si>
    <t>III.5.c</t>
  </si>
  <si>
    <t xml:space="preserve"> A rászoruló gyermekek intézményen kívüli szünidei étkeztetésének támogatása </t>
  </si>
  <si>
    <t>33.</t>
  </si>
  <si>
    <t>III.</t>
  </si>
  <si>
    <t>A települési önkormányzatok szociális, gyermekjóléti és gyermekétkeztetési feladatainak támogatása</t>
  </si>
  <si>
    <t>34.</t>
  </si>
  <si>
    <t>Könyvtári, közművelődési és múzeumi feladatok támogatása</t>
  </si>
  <si>
    <t>35.</t>
  </si>
  <si>
    <t>IV.</t>
  </si>
  <si>
    <t>A települési önkormányzatok kulturális feladatainak támogatása</t>
  </si>
  <si>
    <t>Bérkompenzáció</t>
  </si>
  <si>
    <t xml:space="preserve">Bevételek  </t>
  </si>
  <si>
    <t>Kiadások</t>
  </si>
  <si>
    <t>Jogcím</t>
  </si>
  <si>
    <t>Előriányzat</t>
  </si>
  <si>
    <t>E</t>
  </si>
  <si>
    <t>F</t>
  </si>
  <si>
    <t>G</t>
  </si>
  <si>
    <t>H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</si>
  <si>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</si>
  <si>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</si>
  <si>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</si>
  <si>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</si>
  <si>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</si>
  <si>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</si>
  <si>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fő</t>
  </si>
  <si>
    <t>Köztisztviselő</t>
  </si>
  <si>
    <t>Közalkalmazott</t>
  </si>
  <si>
    <t>Egyéb foglalkoztatott, közfogalalk.</t>
  </si>
  <si>
    <t>Könyvtár,művelődési ház</t>
  </si>
  <si>
    <t>Család és nővédelmi egészségügyi gondozás, önkományzat</t>
  </si>
  <si>
    <t>Választott tisztségviselő</t>
  </si>
  <si>
    <t>Bevételi</t>
  </si>
  <si>
    <t>Kiadási</t>
  </si>
  <si>
    <t>Rovat</t>
  </si>
  <si>
    <t>Előirányzat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</si>
  <si>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</si>
  <si>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</si>
  <si>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</si>
  <si>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</si>
  <si>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</si>
  <si>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</si>
  <si>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</si>
  <si>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</si>
  <si>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</si>
  <si>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</si>
  <si>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</si>
  <si>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</si>
  <si>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F </t>
  </si>
  <si>
    <t>I</t>
  </si>
  <si>
    <t xml:space="preserve">J </t>
  </si>
  <si>
    <t>K</t>
  </si>
  <si>
    <t>L</t>
  </si>
  <si>
    <t>M</t>
  </si>
  <si>
    <t>N</t>
  </si>
  <si>
    <t>O</t>
  </si>
  <si>
    <t>P</t>
  </si>
  <si>
    <t>Bevételek</t>
  </si>
  <si>
    <t xml:space="preserve">Kiadások </t>
  </si>
  <si>
    <t>Működési célú bevételek</t>
  </si>
  <si>
    <t>Működési célú kiadások</t>
  </si>
  <si>
    <t>I.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</si>
  <si>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</si>
  <si>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</si>
  <si>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</si>
  <si>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</si>
  <si>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</si>
  <si>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</si>
  <si>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</si>
  <si>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Finanszírozási bev</t>
  </si>
  <si>
    <t>Az önkormányzatnak a Stabilitási törvény 3. § (1) bekezdése szerinti adósságot keletkeztető ügyletekből és kezességvállalásokból eredő fizetési kötelezettségei és a figyelembe vehető saját bevételei</t>
  </si>
  <si>
    <t>2017.</t>
  </si>
  <si>
    <t>2018.</t>
  </si>
  <si>
    <t>2019.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</si>
  <si>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</si>
  <si>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</si>
  <si>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</si>
  <si>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</si>
  <si>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</si>
  <si>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</si>
  <si>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</si>
  <si>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Előirányzat Ft-ban</t>
  </si>
  <si>
    <t xml:space="preserve">Munkaadókat terhelő  és szoc hozzájárulási adó                                                                           </t>
  </si>
  <si>
    <t xml:space="preserve">Működési célú támogatások államházt belülről </t>
  </si>
  <si>
    <t>Közvetített szolgálatás</t>
  </si>
  <si>
    <t>0533511</t>
  </si>
  <si>
    <t>Belföldi kiküldetés</t>
  </si>
  <si>
    <t>053411</t>
  </si>
  <si>
    <t>Fizetendő áfa</t>
  </si>
  <si>
    <t>053521</t>
  </si>
  <si>
    <t>Egyéb működési célú támogatások államháztartáson kívülre-egyéb  szervezetek,</t>
  </si>
  <si>
    <t>018030 Támogatás célú finanszírozási műveletek</t>
  </si>
  <si>
    <t>018030- Támogatás célú finanszírozási műveletek</t>
  </si>
  <si>
    <t xml:space="preserve">051030  vegyes hulladék szállítás </t>
  </si>
  <si>
    <t xml:space="preserve">051020 szelektív hulladék szállítás </t>
  </si>
  <si>
    <t xml:space="preserve">063020 Víztermelés, kezelés, ellátás </t>
  </si>
  <si>
    <t>063020 - Víztermelés, kezelés, ellátás</t>
  </si>
  <si>
    <t>066010 Zöldterület kezelés</t>
  </si>
  <si>
    <t>081030 Sport-létesítmény üzemeltetése</t>
  </si>
  <si>
    <t>Temető</t>
  </si>
  <si>
    <t xml:space="preserve">Hivatali épület felújítás </t>
  </si>
  <si>
    <t>Épület és körny. felújítása</t>
  </si>
  <si>
    <t>Hivatalai épület felújítása</t>
  </si>
  <si>
    <t>1. melléklet  a  2/2017(II.15.) önkormányzati rendelethez</t>
  </si>
  <si>
    <t>Az önkormányzat 2017. évi előirányzatai bevételi forrásonként</t>
  </si>
  <si>
    <t>2. melléklet  a  2/2017(II.15.) önkormányzati rendelethez</t>
  </si>
  <si>
    <t>Az önkormányzat 2017. évi előirányzatai kiadási nemenként, előirányzatcsoportonként</t>
  </si>
  <si>
    <t>Az önkormányzat 2017. évi beruházási kiadásai célonként</t>
  </si>
  <si>
    <t>3. melléklet  a  2/2017(II.15.) önkormányzati rendelethez</t>
  </si>
  <si>
    <t>4. melléklet  a  2/2017(II.15.) önkormányzati rendelethez</t>
  </si>
  <si>
    <t>Az önkormányzat 2017. évi felújítási kiadásai célonként</t>
  </si>
  <si>
    <t>Az önkormányzat által a 2017. évben a lakosságnak juttatott támogatásai, szociális, rászorultság jellegű ellátásai</t>
  </si>
  <si>
    <t>5. melléklet  a  2/2017(II.15.) önkormányzati rendelethez</t>
  </si>
  <si>
    <t>7. melléklet  a  2/2017(II.15.) önkormányzati rendelethez</t>
  </si>
  <si>
    <t>Az önkormányzat 2017. évi működési és felhalmozási célú bevételei és kiadásai tájékoztató jelleggel, mérlegszerűen</t>
  </si>
  <si>
    <t>8. melléklet  a  2/2017(II.15.) önkormányzati rendelethez</t>
  </si>
  <si>
    <t>9. melléklet  2/2017 (II.15.) önkormányzati rendeletéhez</t>
  </si>
  <si>
    <t>Az önkormányzat 2017. évi normatív támogatásai</t>
  </si>
  <si>
    <t>10. melléklet  2/2017. (II.15. )önkormányzati rendeletéhez</t>
  </si>
  <si>
    <t>Az önkormányzat 2017. évi pénzügyi mérlege</t>
  </si>
  <si>
    <t>11. melléklet 2/2017. (II.15.) önkormányzati rendeletéhez</t>
  </si>
  <si>
    <t>Az önkormányzat 2017. évi létszámkimutatása</t>
  </si>
  <si>
    <t>12. melléklet 2/2017. (II.15.) önkormányzati rendeletéhez</t>
  </si>
  <si>
    <t>Az önkormányzat 2017. évi EU-s forrásból finanszírozott programjai</t>
  </si>
  <si>
    <t>13. melléklet 2/2017. (II.15.) önkormányzati rendeletéhez</t>
  </si>
  <si>
    <t>Az önkormányzat 2017. évi előirányzat felhasználási ütemterve</t>
  </si>
  <si>
    <t>14. melléklet 2/2017. (II.15.) önkormányzati rendeletéhez</t>
  </si>
  <si>
    <t>Az önkormányzat 2017. évi működési és felhalmozási mérlege</t>
  </si>
  <si>
    <t>15. melléklet 2/2017. (II.15.) önkormányzati rendeletéhez</t>
  </si>
  <si>
    <t xml:space="preserve">Búcsúszentlászló Önkkormányzata </t>
  </si>
  <si>
    <t>Mindszenty müködési hiányra</t>
  </si>
  <si>
    <t>ell</t>
  </si>
  <si>
    <t>2020.</t>
  </si>
  <si>
    <t>Szakfeladat/kormányzati funkció száma és neve: 011130 Önkormányzati igazg.feladatok</t>
  </si>
  <si>
    <t>Szöveg</t>
  </si>
  <si>
    <t>Költségvetési munkatábla:</t>
  </si>
  <si>
    <t>01. K1-K8. Költségvetési kiadások</t>
  </si>
  <si>
    <t>15. K121 Választott tisztségviselők juttatásai</t>
  </si>
  <si>
    <t>1 740 000</t>
  </si>
  <si>
    <t>17. K123 Egyéb külső személyi juttatások</t>
  </si>
  <si>
    <t>50 000</t>
  </si>
  <si>
    <t>18. K12 Külső személyi juttatások (=15+16+17)</t>
  </si>
  <si>
    <t>1 790 000</t>
  </si>
  <si>
    <t>19. K1 Személyi juttatások (=14+18)</t>
  </si>
  <si>
    <t>20. K2 Munkaadókat terhelő járulékok és szociális hozzájárulási adó</t>
  </si>
  <si>
    <t>400 000</t>
  </si>
  <si>
    <t>21. K311 Szakmai anyagok beszerzése</t>
  </si>
  <si>
    <t>20 000</t>
  </si>
  <si>
    <t>22. K312 Üzemeltetési anyagok beszerzése</t>
  </si>
  <si>
    <t>110 000</t>
  </si>
  <si>
    <t>24. K31 Készletbeszerzés (=21+22+23)</t>
  </si>
  <si>
    <t>130 000</t>
  </si>
  <si>
    <t>25. K321 Informatikai szolgáltatások igénybevétele</t>
  </si>
  <si>
    <t>132 000</t>
  </si>
  <si>
    <t>26. K322 Egyéb kommunikációs szolgáltatások</t>
  </si>
  <si>
    <t>55 000</t>
  </si>
  <si>
    <t>27. K32 Kommunikációs szolgáltatások (=25+26)</t>
  </si>
  <si>
    <t>187 000</t>
  </si>
  <si>
    <t>28. K331 Közüzemi díjak</t>
  </si>
  <si>
    <t>210 000</t>
  </si>
  <si>
    <t>31. K334 Karbantartási, kisjavítási szolgáltatások</t>
  </si>
  <si>
    <t>2 000</t>
  </si>
  <si>
    <t>34. K337 Egyéb szolgáltatások</t>
  </si>
  <si>
    <t>831 000</t>
  </si>
  <si>
    <t>35. K33 Szolgáltatási kiadások (=28+...+34)</t>
  </si>
  <si>
    <t>1 043 000</t>
  </si>
  <si>
    <t>39. K351 Működési célú előzetesen felszámított általános forgalmi adó</t>
  </si>
  <si>
    <t>43. K355 Egyéb dologi kiadások</t>
  </si>
  <si>
    <t>1 485</t>
  </si>
  <si>
    <t>44. K35 Különféle befizetések és egyéb dologi kiadások (=39+...+43)</t>
  </si>
  <si>
    <t>401 485</t>
  </si>
  <si>
    <t>45. K3 Dologi kiadások (=24+27+35+38+44)</t>
  </si>
  <si>
    <t>1 761 485</t>
  </si>
  <si>
    <t>63. K506 Egyéb működési célú támogatások államháztartáson belülre</t>
  </si>
  <si>
    <t>100 000</t>
  </si>
  <si>
    <t>69. K512 Egyéb működési célú támogatások államháztartáson kívülre</t>
  </si>
  <si>
    <t>71. K5 Egyéb működési célú kiadások (=55+59+...+70)</t>
  </si>
  <si>
    <t>310 000</t>
  </si>
  <si>
    <t>80. K71 Ingatlanok felújítása</t>
  </si>
  <si>
    <t>5 009 646</t>
  </si>
  <si>
    <t>83. K74 Felújítási célú előzetesen felszámított általános forgalmi adó</t>
  </si>
  <si>
    <t>1 352 604</t>
  </si>
  <si>
    <t>84. K7 Felújítások (=80+...+83)</t>
  </si>
  <si>
    <t>6 362 250</t>
  </si>
  <si>
    <t>95. K1-K8 Költségvetési kiadások (=19+20+45+54+71+79+84+94)</t>
  </si>
  <si>
    <t>10 623 735</t>
  </si>
  <si>
    <t>02. B1-B7. Költségvetési bevételek</t>
  </si>
  <si>
    <t>42. B4082 Egyéb kapott (járó) kamatok és kamatjellegű bevételek</t>
  </si>
  <si>
    <t>6 682</t>
  </si>
  <si>
    <t>43. B408 Kamatbevételek és más nyereség jellegű bevételek (=41+42)</t>
  </si>
  <si>
    <t>48. B411 Egyéb működési bevételek</t>
  </si>
  <si>
    <t>40 000</t>
  </si>
  <si>
    <t>49. B4 Működési bevételek (=34+...+40+43+46+...+48)</t>
  </si>
  <si>
    <t>46 682</t>
  </si>
  <si>
    <t>68. B1-B7 Költségvetési bevételek (=13+19+33+49+55+61+67)</t>
  </si>
  <si>
    <t>Szakfeladat/kormányzati funkció száma és neve: 013320 Temető</t>
  </si>
  <si>
    <t>30 000</t>
  </si>
  <si>
    <t>4 323 000</t>
  </si>
  <si>
    <t>1 167 000</t>
  </si>
  <si>
    <t>5 490 000</t>
  </si>
  <si>
    <t>5 620 000</t>
  </si>
  <si>
    <t>Szakfeladat/kormányzati funkció száma és neve: 013350 Önk. vagyonnal való gazd.kapcs.fel.</t>
  </si>
  <si>
    <t>6 000</t>
  </si>
  <si>
    <t>26 000</t>
  </si>
  <si>
    <t>35. B402 Szolgáltatások ellenértéke</t>
  </si>
  <si>
    <t>16 000</t>
  </si>
  <si>
    <t>Szakfeladat/kormányzati funkció száma és neve: 018010 Önk. elsz.központi költsgvetéssel</t>
  </si>
  <si>
    <t>1 000</t>
  </si>
  <si>
    <t>1. B111 Helyi önkormányzatok működésének általános támogatása</t>
  </si>
  <si>
    <t>11 413 615</t>
  </si>
  <si>
    <t>3. B113 Települési önkormányzatok szociális gyermekjóléti és gyermekétkeztetési feladatainak támogatása</t>
  </si>
  <si>
    <t>2 168 000</t>
  </si>
  <si>
    <t>4. B114 Települési önkormányzatok kulturális feladatainak támogatása</t>
  </si>
  <si>
    <t>1 200 000</t>
  </si>
  <si>
    <t>7. B11 Önkormányzatok működési támogatásai (=01+...+06)</t>
  </si>
  <si>
    <t>14 781 615</t>
  </si>
  <si>
    <t>13. B1 Működési célú támogatások államháztartáson belülről (=07+...+12)</t>
  </si>
  <si>
    <t>03. K9. Finanszírozási kiadások</t>
  </si>
  <si>
    <t>13. K914 Államháztartáson belüli megelőlegezések visszafizetése</t>
  </si>
  <si>
    <t>591 265</t>
  </si>
  <si>
    <t>21. K91 Belföldi finanszírozás kiadásai (=04+11+...+17+20)</t>
  </si>
  <si>
    <t>30. K9 Finanszírozási kiadások (=21+27+28+29)</t>
  </si>
  <si>
    <t>Szakfeladat/kormányzati funkció száma és neve: 018030 Tám. célú fin. műveletek</t>
  </si>
  <si>
    <t>2 135 000</t>
  </si>
  <si>
    <t>04. B8. Finanszírozási bevételek</t>
  </si>
  <si>
    <t>10. B8131 Előző év költségvetési maradványának igénybevétele</t>
  </si>
  <si>
    <t>16 464 703</t>
  </si>
  <si>
    <t>12. B813 Maradvány igénybevétele (=10+11)</t>
  </si>
  <si>
    <t>21. B81 Belföldi finanszírozás bevételei (=04+09+12+...+17+20)</t>
  </si>
  <si>
    <t>30. B8 Finanszírozási bevételek (=21+27+...+29)</t>
  </si>
  <si>
    <t>Szakfeladat/kormányzati funkció száma és neve: 041233 Közfoglalkoztatás</t>
  </si>
  <si>
    <t>13. K1113 Foglalkoztatottak egyéb személyi juttatásai</t>
  </si>
  <si>
    <t>7 500 000</t>
  </si>
  <si>
    <t>14. K11 Foglalkoztatottak személyi juttatásai (=01+...+13)</t>
  </si>
  <si>
    <t>7 550 000</t>
  </si>
  <si>
    <t>900 000</t>
  </si>
  <si>
    <t>530 000</t>
  </si>
  <si>
    <t>160 000</t>
  </si>
  <si>
    <t>740 000</t>
  </si>
  <si>
    <t>75. K64 Egyéb tárgyi eszközök beszerzése, létesítése</t>
  </si>
  <si>
    <t>1 100 000</t>
  </si>
  <si>
    <t>78. K67 Beruházási célú előzetesen felszámított általános forgalmi adó</t>
  </si>
  <si>
    <t>300 000</t>
  </si>
  <si>
    <t>79. K6 Beruházások (=72+...+78)</t>
  </si>
  <si>
    <t>1 400 000</t>
  </si>
  <si>
    <t>10 590 000</t>
  </si>
  <si>
    <t>12. B16 Egyéb működési célú támogatások bevételei államháztartáson belülről</t>
  </si>
  <si>
    <t>9 530 000</t>
  </si>
  <si>
    <t>Szakfeladat/kormányzati funkció száma és neve: 045160 Közutak,hidak</t>
  </si>
  <si>
    <t>140 000</t>
  </si>
  <si>
    <t>45 000</t>
  </si>
  <si>
    <t>205 000</t>
  </si>
  <si>
    <t>Szakfeladat/kormányzati funkció száma és neve: 051020 Szelektív hull.száll</t>
  </si>
  <si>
    <t>9 000</t>
  </si>
  <si>
    <t>39 000</t>
  </si>
  <si>
    <t>Szakfeladat/kormányzati funkció száma és neve: 051030 Vegyes hull.száll.</t>
  </si>
  <si>
    <t>305 000</t>
  </si>
  <si>
    <t>1 505 000</t>
  </si>
  <si>
    <t>Szakfeladat/kormányzati funkció száma és neve: 063020 Víztermelés,kezelés,ellátás</t>
  </si>
  <si>
    <t>1 180 000</t>
  </si>
  <si>
    <t>320 000</t>
  </si>
  <si>
    <t>1 500 000</t>
  </si>
  <si>
    <t>37. B404 Tulajdonosi bevételek</t>
  </si>
  <si>
    <t>Szakfeladat/kormányzati funkció száma és neve: 064010 Közvilágítás</t>
  </si>
  <si>
    <t>700 000</t>
  </si>
  <si>
    <t>190 000</t>
  </si>
  <si>
    <t>890 000</t>
  </si>
  <si>
    <t>Szakfeladat/kormányzati funkció száma és neve: 066010 Zöldterület kezelés</t>
  </si>
  <si>
    <t>25 000</t>
  </si>
  <si>
    <t>200 000</t>
  </si>
  <si>
    <t>225 000</t>
  </si>
  <si>
    <t>70 000</t>
  </si>
  <si>
    <t>335 000</t>
  </si>
  <si>
    <t>Szakfeladat/kormányzati funkció száma és neve: 066020 Város,község gazdálkodás</t>
  </si>
  <si>
    <t>1 150 000</t>
  </si>
  <si>
    <t>255 000</t>
  </si>
  <si>
    <t>90 000</t>
  </si>
  <si>
    <t>120 000</t>
  </si>
  <si>
    <t>1 525 000</t>
  </si>
  <si>
    <t>Szakfeladat/kormányzati funkció száma és neve: 072112 Háziorvosi ügyeleti ellátás</t>
  </si>
  <si>
    <t>176 000</t>
  </si>
  <si>
    <t>Szakfeladat/kormányzati funkció száma és neve: 073212 Fogorvosi ügyeleti ellátás</t>
  </si>
  <si>
    <t>17 000</t>
  </si>
  <si>
    <t>Szakfeladat/kormányzati funkció száma és neve: 081030 Sportlétesítmény</t>
  </si>
  <si>
    <t>18 000</t>
  </si>
  <si>
    <t>30. K333 Bérleti és lízing díjak</t>
  </si>
  <si>
    <t>80 000</t>
  </si>
  <si>
    <t>98 000</t>
  </si>
  <si>
    <t>5 000</t>
  </si>
  <si>
    <t>103 000</t>
  </si>
  <si>
    <t>Szakfeladat/kormányzati funkció száma és neve: 082044 Könyvtár</t>
  </si>
  <si>
    <t>32 000</t>
  </si>
  <si>
    <t>7 000</t>
  </si>
  <si>
    <t>12 000</t>
  </si>
  <si>
    <t>15 000</t>
  </si>
  <si>
    <t>66 000</t>
  </si>
  <si>
    <t>Szakfeladat/kormányzati funkció száma és neve: 082092 Közművelődés</t>
  </si>
  <si>
    <t>560 000</t>
  </si>
  <si>
    <t>48 000</t>
  </si>
  <si>
    <t>54 000</t>
  </si>
  <si>
    <t>298 000</t>
  </si>
  <si>
    <t>350 000</t>
  </si>
  <si>
    <t>648 000</t>
  </si>
  <si>
    <t>1 612 000</t>
  </si>
  <si>
    <t>230 000</t>
  </si>
  <si>
    <t>65 000</t>
  </si>
  <si>
    <t>295 000</t>
  </si>
  <si>
    <t>5 000 000</t>
  </si>
  <si>
    <t>1 350 000</t>
  </si>
  <si>
    <t>6 350 000</t>
  </si>
  <si>
    <t>8 257 000</t>
  </si>
  <si>
    <t>Szakfeladat/kormányzati funkció száma és neve: 107060 Egyéb szoc. pénzbeli, term ell.</t>
  </si>
  <si>
    <t>53. K48 Egyéb nem intézményi ellátások</t>
  </si>
  <si>
    <t>2 835 000</t>
  </si>
  <si>
    <t>54. K4 Ellátottak pénzbeli juttatásai (=46+...+53)</t>
  </si>
  <si>
    <t>Szakfeladat/kormányzati funkció száma és neve: 900020 Önk funkcra nem sorolható bev.</t>
  </si>
  <si>
    <t>25. B34 Vagyoni tipusú adók</t>
  </si>
  <si>
    <t>650 000</t>
  </si>
  <si>
    <t>26. B351 Értékesítési és forgalmi adók</t>
  </si>
  <si>
    <t>2 500 000</t>
  </si>
  <si>
    <t>29. B354 Gépjárműadók</t>
  </si>
  <si>
    <t>250 000</t>
  </si>
  <si>
    <t>31. B35 Termékek és szolgáltatások adói (=26+...+30)</t>
  </si>
  <si>
    <t>2 750 000</t>
  </si>
  <si>
    <t>32. B36 Egyéb közhatalmi bevételek</t>
  </si>
  <si>
    <t>33. B3 Közhatalmi bevételek (=22+...+25+31+32)</t>
  </si>
  <si>
    <t>3 500 000</t>
  </si>
  <si>
    <t>1 201 000</t>
  </si>
  <si>
    <t>4 701 000</t>
  </si>
  <si>
    <t>6. melléklet  a  2/2017(II.15.) önkormányzati rendelethez</t>
  </si>
  <si>
    <t>az önkormányzat költségvetési feladatonként</t>
  </si>
  <si>
    <t>önkorámnyzat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</si>
</sst>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_ ;[Red]\-#,##0.0\ "/>
  </numFmts>
  <fonts count="43">
    <font>
      <sz val="11"/>
      <color indexed="8"/>
      <name val="Calibri"/>
      <family val="2"/>
    </font>
    <font>
      <sz val="9"/>
      <name val="Arial"/>
      <family val="2"/>
    </font>
    <font>
      <b/>
      <sz val="7"/>
      <color indexed="8"/>
      <name val="Verdana"/>
      <family val="2"/>
    </font>
    <font>
      <sz val="10"/>
      <name val="Arial"/>
      <family val="2"/>
    </font>
    <font>
      <sz val="7"/>
      <color indexed="8"/>
      <name val="Verdana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Verdana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24" borderId="10" xfId="0" applyFill="1" applyBorder="1" applyAlignment="1" applyProtection="1">
      <alignment horizontal="center" vertical="top" wrapText="1"/>
      <protection locked="0"/>
    </xf>
    <xf numFmtId="0" fontId="0" fillId="24" borderId="12" xfId="0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10" fillId="11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25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11" borderId="13" xfId="0" applyFont="1" applyFill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26" borderId="13" xfId="0" applyFont="1" applyFill="1" applyBorder="1" applyAlignment="1" applyProtection="1">
      <alignment vertical="center" wrapText="1"/>
      <protection locked="0"/>
    </xf>
    <xf numFmtId="0" fontId="11" fillId="27" borderId="13" xfId="0" applyFont="1" applyFill="1" applyBorder="1" applyAlignment="1" applyProtection="1">
      <alignment vertical="center" wrapText="1"/>
      <protection locked="0"/>
    </xf>
    <xf numFmtId="0" fontId="11" fillId="15" borderId="13" xfId="0" applyFont="1" applyFill="1" applyBorder="1" applyAlignment="1" applyProtection="1">
      <alignment vertical="center" wrapText="1"/>
      <protection locked="0"/>
    </xf>
    <xf numFmtId="0" fontId="11" fillId="28" borderId="13" xfId="0" applyFont="1" applyFill="1" applyBorder="1" applyAlignment="1" applyProtection="1">
      <alignment vertical="center" wrapText="1"/>
      <protection locked="0"/>
    </xf>
    <xf numFmtId="0" fontId="11" fillId="14" borderId="13" xfId="0" applyFont="1" applyFill="1" applyBorder="1" applyAlignment="1" applyProtection="1">
      <alignment vertical="center" wrapText="1"/>
      <protection locked="0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11" fillId="11" borderId="16" xfId="0" applyFont="1" applyFill="1" applyBorder="1" applyAlignment="1" applyProtection="1">
      <alignment vertical="center" wrapText="1"/>
      <protection locked="0"/>
    </xf>
    <xf numFmtId="0" fontId="12" fillId="28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11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26" borderId="13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27" borderId="13" xfId="0" applyFont="1" applyFill="1" applyBorder="1" applyAlignment="1">
      <alignment/>
    </xf>
    <xf numFmtId="0" fontId="1" fillId="15" borderId="13" xfId="0" applyFont="1" applyFill="1" applyBorder="1" applyAlignment="1">
      <alignment/>
    </xf>
    <xf numFmtId="0" fontId="1" fillId="28" borderId="13" xfId="0" applyFont="1" applyFill="1" applyBorder="1" applyAlignment="1">
      <alignment/>
    </xf>
    <xf numFmtId="0" fontId="1" fillId="14" borderId="13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2" borderId="13" xfId="0" applyFont="1" applyFill="1" applyBorder="1" applyAlignment="1">
      <alignment/>
    </xf>
    <xf numFmtId="0" fontId="1" fillId="11" borderId="16" xfId="0" applyFont="1" applyFill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vertical="center" wrapText="1"/>
    </xf>
    <xf numFmtId="0" fontId="14" fillId="28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23" borderId="13" xfId="0" applyFont="1" applyFill="1" applyBorder="1" applyAlignment="1">
      <alignment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22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22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38" fontId="15" fillId="0" borderId="13" xfId="4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38" fontId="3" fillId="0" borderId="13" xfId="4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horizontal="right" vertical="top" wrapText="1"/>
    </xf>
    <xf numFmtId="0" fontId="15" fillId="22" borderId="13" xfId="0" applyFont="1" applyFill="1" applyBorder="1" applyAlignment="1">
      <alignment vertical="center" wrapText="1"/>
    </xf>
    <xf numFmtId="0" fontId="15" fillId="22" borderId="13" xfId="0" applyFont="1" applyFill="1" applyBorder="1" applyAlignment="1">
      <alignment horizontal="left" vertical="center"/>
    </xf>
    <xf numFmtId="38" fontId="3" fillId="22" borderId="13" xfId="40" applyNumberFormat="1" applyFont="1" applyFill="1" applyBorder="1" applyAlignment="1">
      <alignment vertical="top"/>
    </xf>
    <xf numFmtId="0" fontId="3" fillId="22" borderId="13" xfId="0" applyFont="1" applyFill="1" applyBorder="1" applyAlignment="1">
      <alignment horizontal="justify" vertical="top" wrapText="1"/>
    </xf>
    <xf numFmtId="164" fontId="3" fillId="0" borderId="13" xfId="40" applyNumberFormat="1" applyFont="1" applyFill="1" applyBorder="1" applyAlignment="1">
      <alignment horizontal="center" vertical="top" wrapText="1"/>
    </xf>
    <xf numFmtId="164" fontId="3" fillId="22" borderId="13" xfId="4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right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11" fillId="0" borderId="10" xfId="0" applyNumberFormat="1" applyFont="1" applyBorder="1" applyAlignment="1" applyProtection="1">
      <alignment vertical="center" wrapText="1"/>
      <protection locked="0"/>
    </xf>
    <xf numFmtId="3" fontId="11" fillId="0" borderId="14" xfId="0" applyNumberFormat="1" applyFont="1" applyBorder="1" applyAlignment="1" applyProtection="1">
      <alignment vertical="center" wrapText="1"/>
      <protection locked="0"/>
    </xf>
    <xf numFmtId="3" fontId="11" fillId="11" borderId="13" xfId="0" applyNumberFormat="1" applyFont="1" applyFill="1" applyBorder="1" applyAlignment="1" applyProtection="1">
      <alignment vertical="center" wrapText="1"/>
      <protection locked="0"/>
    </xf>
    <xf numFmtId="3" fontId="11" fillId="0" borderId="15" xfId="0" applyNumberFormat="1" applyFont="1" applyBorder="1" applyAlignment="1" applyProtection="1">
      <alignment vertical="center" wrapText="1"/>
      <protection locked="0"/>
    </xf>
    <xf numFmtId="3" fontId="11" fillId="26" borderId="13" xfId="0" applyNumberFormat="1" applyFont="1" applyFill="1" applyBorder="1" applyAlignment="1" applyProtection="1">
      <alignment vertical="center" wrapText="1"/>
      <protection locked="0"/>
    </xf>
    <xf numFmtId="3" fontId="11" fillId="27" borderId="13" xfId="0" applyNumberFormat="1" applyFont="1" applyFill="1" applyBorder="1" applyAlignment="1" applyProtection="1">
      <alignment vertical="center" wrapText="1"/>
      <protection locked="0"/>
    </xf>
    <xf numFmtId="3" fontId="11" fillId="15" borderId="13" xfId="0" applyNumberFormat="1" applyFont="1" applyFill="1" applyBorder="1" applyAlignment="1" applyProtection="1">
      <alignment vertical="center" wrapText="1"/>
      <protection locked="0"/>
    </xf>
    <xf numFmtId="3" fontId="11" fillId="28" borderId="13" xfId="0" applyNumberFormat="1" applyFont="1" applyFill="1" applyBorder="1" applyAlignment="1" applyProtection="1">
      <alignment vertical="center" wrapText="1"/>
      <protection locked="0"/>
    </xf>
    <xf numFmtId="3" fontId="11" fillId="14" borderId="13" xfId="0" applyNumberFormat="1" applyFont="1" applyFill="1" applyBorder="1" applyAlignment="1" applyProtection="1">
      <alignment vertical="center" wrapText="1"/>
      <protection locked="0"/>
    </xf>
    <xf numFmtId="3" fontId="11" fillId="2" borderId="13" xfId="0" applyNumberFormat="1" applyFont="1" applyFill="1" applyBorder="1" applyAlignment="1" applyProtection="1">
      <alignment vertical="center" wrapText="1"/>
      <protection locked="0"/>
    </xf>
    <xf numFmtId="3" fontId="11" fillId="11" borderId="14" xfId="0" applyNumberFormat="1" applyFont="1" applyFill="1" applyBorder="1" applyAlignment="1" applyProtection="1">
      <alignment vertical="center" wrapText="1"/>
      <protection locked="0"/>
    </xf>
    <xf numFmtId="3" fontId="0" fillId="28" borderId="1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3" fontId="6" fillId="11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6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7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15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8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14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28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0" fillId="28" borderId="13" xfId="0" applyNumberFormat="1" applyFont="1" applyFill="1" applyBorder="1" applyAlignment="1">
      <alignment horizontal="center"/>
    </xf>
    <xf numFmtId="3" fontId="0" fillId="28" borderId="13" xfId="0" applyNumberFormat="1" applyFill="1" applyBorder="1" applyAlignment="1">
      <alignment horizontal="center"/>
    </xf>
    <xf numFmtId="3" fontId="10" fillId="23" borderId="13" xfId="0" applyNumberFormat="1" applyFont="1" applyFill="1" applyBorder="1" applyAlignment="1">
      <alignment horizontal="center"/>
    </xf>
    <xf numFmtId="3" fontId="0" fillId="23" borderId="13" xfId="0" applyNumberFormat="1" applyFill="1" applyBorder="1" applyAlignment="1">
      <alignment horizontal="center"/>
    </xf>
    <xf numFmtId="3" fontId="10" fillId="11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3" fontId="3" fillId="24" borderId="13" xfId="0" applyNumberFormat="1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/>
    </xf>
    <xf numFmtId="3" fontId="3" fillId="24" borderId="13" xfId="4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0" fillId="28" borderId="0" xfId="0" applyFont="1" applyFill="1" applyAlignment="1">
      <alignment/>
    </xf>
    <xf numFmtId="3" fontId="10" fillId="28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22" borderId="13" xfId="0" applyFont="1" applyFill="1" applyBorder="1" applyAlignment="1">
      <alignment horizontal="center" vertical="center"/>
    </xf>
    <xf numFmtId="38" fontId="3" fillId="0" borderId="13" xfId="40" applyNumberFormat="1" applyFont="1" applyBorder="1" applyAlignment="1">
      <alignment/>
    </xf>
    <xf numFmtId="0" fontId="3" fillId="22" borderId="13" xfId="0" applyFont="1" applyFill="1" applyBorder="1" applyAlignment="1">
      <alignment/>
    </xf>
    <xf numFmtId="38" fontId="3" fillId="22" borderId="13" xfId="4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8" fontId="3" fillId="0" borderId="13" xfId="4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38" fontId="3" fillId="0" borderId="13" xfId="40" applyNumberFormat="1" applyFont="1" applyFill="1" applyBorder="1" applyAlignment="1">
      <alignment horizontal="right" vertical="top" wrapText="1"/>
    </xf>
    <xf numFmtId="38" fontId="15" fillId="0" borderId="13" xfId="40" applyNumberFormat="1" applyFont="1" applyFill="1" applyBorder="1" applyAlignment="1">
      <alignment horizontal="right" vertical="center"/>
    </xf>
    <xf numFmtId="38" fontId="3" fillId="0" borderId="13" xfId="40" applyNumberFormat="1" applyFont="1" applyFill="1" applyBorder="1" applyAlignment="1">
      <alignment horizontal="right" vertical="top"/>
    </xf>
    <xf numFmtId="38" fontId="15" fillId="22" borderId="13" xfId="4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165" fontId="3" fillId="0" borderId="13" xfId="4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top" wrapText="1"/>
    </xf>
    <xf numFmtId="164" fontId="16" fillId="0" borderId="13" xfId="40" applyNumberFormat="1" applyFont="1" applyBorder="1" applyAlignment="1">
      <alignment horizontal="justify" vertical="top" wrapText="1"/>
    </xf>
    <xf numFmtId="164" fontId="16" fillId="0" borderId="13" xfId="40" applyNumberFormat="1" applyFont="1" applyBorder="1" applyAlignment="1">
      <alignment horizontal="right" vertical="top" wrapText="1"/>
    </xf>
    <xf numFmtId="38" fontId="3" fillId="0" borderId="13" xfId="40" applyNumberFormat="1" applyFont="1" applyBorder="1" applyAlignment="1">
      <alignment horizontal="right"/>
    </xf>
    <xf numFmtId="0" fontId="3" fillId="22" borderId="13" xfId="0" applyFont="1" applyFill="1" applyBorder="1" applyAlignment="1">
      <alignment vertical="center"/>
    </xf>
    <xf numFmtId="0" fontId="15" fillId="2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6" fillId="0" borderId="13" xfId="0" applyFont="1" applyBorder="1" applyAlignment="1">
      <alignment/>
    </xf>
    <xf numFmtId="38" fontId="15" fillId="0" borderId="13" xfId="40" applyNumberFormat="1" applyFont="1" applyFill="1" applyBorder="1" applyAlignment="1">
      <alignment horizontal="right" vertical="center" wrapText="1"/>
    </xf>
    <xf numFmtId="38" fontId="16" fillId="0" borderId="13" xfId="40" applyNumberFormat="1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13" xfId="0" applyBorder="1" applyAlignment="1">
      <alignment/>
    </xf>
    <xf numFmtId="38" fontId="17" fillId="0" borderId="13" xfId="40" applyNumberFormat="1" applyFont="1" applyBorder="1" applyAlignment="1">
      <alignment/>
    </xf>
    <xf numFmtId="38" fontId="17" fillId="0" borderId="13" xfId="40" applyNumberFormat="1" applyFont="1" applyBorder="1" applyAlignment="1">
      <alignment horizontal="right" wrapText="1"/>
    </xf>
    <xf numFmtId="0" fontId="17" fillId="0" borderId="13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38" fontId="0" fillId="0" borderId="0" xfId="0" applyNumberFormat="1" applyAlignment="1">
      <alignment/>
    </xf>
    <xf numFmtId="0" fontId="3" fillId="22" borderId="13" xfId="0" applyFont="1" applyFill="1" applyBorder="1" applyAlignment="1">
      <alignment horizontal="center" vertical="center" wrapText="1"/>
    </xf>
    <xf numFmtId="164" fontId="3" fillId="0" borderId="13" xfId="40" applyNumberFormat="1" applyFont="1" applyBorder="1" applyAlignment="1">
      <alignment horizontal="center" vertical="top" wrapText="1"/>
    </xf>
    <xf numFmtId="0" fontId="3" fillId="22" borderId="13" xfId="0" applyFont="1" applyFill="1" applyBorder="1" applyAlignment="1">
      <alignment vertical="top" wrapText="1"/>
    </xf>
    <xf numFmtId="164" fontId="3" fillId="22" borderId="13" xfId="0" applyNumberFormat="1" applyFont="1" applyFill="1" applyBorder="1" applyAlignment="1">
      <alignment vertical="top" wrapText="1"/>
    </xf>
    <xf numFmtId="3" fontId="13" fillId="28" borderId="13" xfId="0" applyNumberFormat="1" applyFont="1" applyFill="1" applyBorder="1" applyAlignment="1">
      <alignment vertical="center" wrapText="1"/>
    </xf>
    <xf numFmtId="3" fontId="13" fillId="11" borderId="13" xfId="0" applyNumberFormat="1" applyFont="1" applyFill="1" applyBorder="1" applyAlignment="1">
      <alignment vertical="center" wrapText="1"/>
    </xf>
    <xf numFmtId="3" fontId="13" fillId="23" borderId="13" xfId="0" applyNumberFormat="1" applyFont="1" applyFill="1" applyBorder="1" applyAlignment="1">
      <alignment vertical="center" wrapText="1"/>
    </xf>
    <xf numFmtId="3" fontId="1" fillId="11" borderId="10" xfId="0" applyNumberFormat="1" applyFont="1" applyFill="1" applyBorder="1" applyAlignment="1">
      <alignment/>
    </xf>
    <xf numFmtId="3" fontId="1" fillId="28" borderId="10" xfId="0" applyNumberFormat="1" applyFont="1" applyFill="1" applyBorder="1" applyAlignment="1">
      <alignment/>
    </xf>
    <xf numFmtId="3" fontId="1" fillId="26" borderId="10" xfId="0" applyNumberFormat="1" applyFont="1" applyFill="1" applyBorder="1" applyAlignment="1">
      <alignment/>
    </xf>
    <xf numFmtId="3" fontId="1" fillId="27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14" borderId="10" xfId="0" applyNumberFormat="1" applyFont="1" applyFill="1" applyBorder="1" applyAlignment="1">
      <alignment/>
    </xf>
    <xf numFmtId="0" fontId="18" fillId="28" borderId="13" xfId="0" applyFont="1" applyFill="1" applyBorder="1" applyAlignment="1" applyProtection="1">
      <alignment vertical="center" wrapText="1"/>
      <protection locked="0"/>
    </xf>
    <xf numFmtId="0" fontId="10" fillId="28" borderId="13" xfId="0" applyFont="1" applyFill="1" applyBorder="1" applyAlignment="1">
      <alignment/>
    </xf>
    <xf numFmtId="3" fontId="19" fillId="28" borderId="10" xfId="0" applyNumberFormat="1" applyFont="1" applyFill="1" applyBorder="1" applyAlignment="1">
      <alignment/>
    </xf>
    <xf numFmtId="0" fontId="19" fillId="28" borderId="13" xfId="0" applyFont="1" applyFill="1" applyBorder="1" applyAlignment="1">
      <alignment/>
    </xf>
    <xf numFmtId="3" fontId="19" fillId="28" borderId="13" xfId="0" applyNumberFormat="1" applyFont="1" applyFill="1" applyBorder="1" applyAlignment="1">
      <alignment/>
    </xf>
    <xf numFmtId="3" fontId="19" fillId="28" borderId="13" xfId="40" applyNumberFormat="1" applyFont="1" applyFill="1" applyBorder="1" applyAlignment="1">
      <alignment horizontal="center"/>
    </xf>
    <xf numFmtId="0" fontId="7" fillId="11" borderId="13" xfId="0" applyFont="1" applyFill="1" applyBorder="1" applyAlignment="1" applyProtection="1">
      <alignment vertical="center" wrapText="1"/>
      <protection locked="0"/>
    </xf>
    <xf numFmtId="3" fontId="10" fillId="11" borderId="0" xfId="0" applyNumberFormat="1" applyFont="1" applyFill="1" applyAlignment="1">
      <alignment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10" fillId="11" borderId="0" xfId="0" applyFont="1" applyFill="1" applyAlignment="1">
      <alignment/>
    </xf>
    <xf numFmtId="0" fontId="3" fillId="22" borderId="13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38" fontId="1" fillId="0" borderId="13" xfId="4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38" fontId="20" fillId="0" borderId="13" xfId="4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38" fontId="1" fillId="0" borderId="13" xfId="40" applyNumberFormat="1" applyFont="1" applyFill="1" applyBorder="1" applyAlignment="1">
      <alignment horizontal="right" vertical="top"/>
    </xf>
    <xf numFmtId="38" fontId="1" fillId="0" borderId="13" xfId="40" applyNumberFormat="1" applyFont="1" applyBorder="1" applyAlignment="1">
      <alignment horizontal="right" wrapText="1"/>
    </xf>
    <xf numFmtId="0" fontId="1" fillId="22" borderId="13" xfId="0" applyFont="1" applyFill="1" applyBorder="1" applyAlignment="1">
      <alignment horizontal="left"/>
    </xf>
    <xf numFmtId="0" fontId="1" fillId="22" borderId="13" xfId="0" applyFont="1" applyFill="1" applyBorder="1" applyAlignment="1">
      <alignment horizontal="left" wrapText="1"/>
    </xf>
    <xf numFmtId="38" fontId="1" fillId="22" borderId="13" xfId="40" applyNumberFormat="1" applyFont="1" applyFill="1" applyBorder="1" applyAlignment="1">
      <alignment horizontal="right" vertical="top" wrapText="1"/>
    </xf>
    <xf numFmtId="0" fontId="1" fillId="22" borderId="13" xfId="0" applyFont="1" applyFill="1" applyBorder="1" applyAlignment="1">
      <alignment/>
    </xf>
    <xf numFmtId="0" fontId="20" fillId="22" borderId="13" xfId="0" applyFont="1" applyFill="1" applyBorder="1" applyAlignment="1">
      <alignment wrapText="1"/>
    </xf>
    <xf numFmtId="0" fontId="20" fillId="22" borderId="13" xfId="0" applyFont="1" applyFill="1" applyBorder="1" applyAlignment="1">
      <alignment/>
    </xf>
    <xf numFmtId="38" fontId="1" fillId="22" borderId="13" xfId="4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/>
    </xf>
    <xf numFmtId="38" fontId="1" fillId="0" borderId="13" xfId="40" applyNumberFormat="1" applyFont="1" applyFill="1" applyBorder="1" applyAlignment="1">
      <alignment horizontal="right"/>
    </xf>
    <xf numFmtId="0" fontId="1" fillId="22" borderId="13" xfId="0" applyFont="1" applyFill="1" applyBorder="1" applyAlignment="1">
      <alignment wrapText="1"/>
    </xf>
    <xf numFmtId="0" fontId="20" fillId="22" borderId="13" xfId="0" applyFont="1" applyFill="1" applyBorder="1" applyAlignment="1">
      <alignment horizontal="left" wrapText="1"/>
    </xf>
    <xf numFmtId="38" fontId="20" fillId="22" borderId="13" xfId="40" applyNumberFormat="1" applyFont="1" applyFill="1" applyBorder="1" applyAlignment="1">
      <alignment horizontal="right" vertical="center" wrapText="1"/>
    </xf>
    <xf numFmtId="0" fontId="1" fillId="22" borderId="13" xfId="0" applyFont="1" applyFill="1" applyBorder="1" applyAlignment="1">
      <alignment/>
    </xf>
    <xf numFmtId="38" fontId="20" fillId="22" borderId="13" xfId="40" applyNumberFormat="1" applyFont="1" applyFill="1" applyBorder="1" applyAlignment="1">
      <alignment horizontal="right" vertical="center"/>
    </xf>
    <xf numFmtId="38" fontId="1" fillId="28" borderId="13" xfId="40" applyNumberFormat="1" applyFont="1" applyFill="1" applyBorder="1" applyAlignment="1">
      <alignment horizontal="right" wrapText="1"/>
    </xf>
    <xf numFmtId="38" fontId="1" fillId="28" borderId="13" xfId="4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3" fillId="22" borderId="13" xfId="0" applyFont="1" applyFill="1" applyBorder="1" applyAlignment="1">
      <alignment wrapText="1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wrapText="1"/>
    </xf>
    <xf numFmtId="0" fontId="41" fillId="0" borderId="22" xfId="0" applyFont="1" applyBorder="1" applyAlignment="1">
      <alignment horizontal="right" wrapText="1"/>
    </xf>
    <xf numFmtId="0" fontId="42" fillId="22" borderId="21" xfId="0" applyFont="1" applyFill="1" applyBorder="1" applyAlignment="1">
      <alignment wrapText="1"/>
    </xf>
    <xf numFmtId="0" fontId="42" fillId="22" borderId="22" xfId="0" applyFont="1" applyFill="1" applyBorder="1" applyAlignment="1">
      <alignment horizontal="right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vertical="top" wrapText="1"/>
    </xf>
    <xf numFmtId="0" fontId="40" fillId="22" borderId="26" xfId="0" applyFont="1" applyFill="1" applyBorder="1" applyAlignment="1">
      <alignment wrapText="1"/>
    </xf>
    <xf numFmtId="0" fontId="40" fillId="22" borderId="27" xfId="0" applyFont="1" applyFill="1" applyBorder="1" applyAlignment="1">
      <alignment wrapText="1"/>
    </xf>
    <xf numFmtId="0" fontId="40" fillId="22" borderId="28" xfId="0" applyFont="1" applyFill="1" applyBorder="1" applyAlignment="1">
      <alignment wrapText="1"/>
    </xf>
    <xf numFmtId="0" fontId="40" fillId="22" borderId="29" xfId="0" applyFont="1" applyFill="1" applyBorder="1" applyAlignment="1">
      <alignment wrapText="1"/>
    </xf>
    <xf numFmtId="0" fontId="41" fillId="0" borderId="30" xfId="0" applyFont="1" applyBorder="1" applyAlignment="1">
      <alignment horizontal="right" wrapText="1"/>
    </xf>
    <xf numFmtId="0" fontId="17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41" fillId="0" borderId="24" xfId="0" applyFont="1" applyBorder="1" applyAlignment="1">
      <alignment horizontal="right" wrapText="1"/>
    </xf>
    <xf numFmtId="0" fontId="42" fillId="22" borderId="24" xfId="0" applyFont="1" applyFill="1" applyBorder="1" applyAlignment="1">
      <alignment horizontal="right" wrapText="1"/>
    </xf>
    <xf numFmtId="0" fontId="39" fillId="0" borderId="24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2" fillId="22" borderId="24" xfId="0" applyFont="1" applyFill="1" applyBorder="1" applyAlignment="1">
      <alignment wrapText="1"/>
    </xf>
    <xf numFmtId="0" fontId="41" fillId="0" borderId="2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4" borderId="31" xfId="0" applyFont="1" applyFill="1" applyBorder="1" applyAlignment="1">
      <alignment horizontal="left"/>
    </xf>
    <xf numFmtId="0" fontId="3" fillId="24" borderId="3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31" xfId="0" applyFont="1" applyFill="1" applyBorder="1" applyAlignment="1">
      <alignment horizontal="center"/>
    </xf>
    <xf numFmtId="0" fontId="1" fillId="28" borderId="33" xfId="0" applyFont="1" applyFill="1" applyBorder="1" applyAlignment="1">
      <alignment horizontal="center"/>
    </xf>
    <xf numFmtId="0" fontId="1" fillId="28" borderId="3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93" zoomScalePageLayoutView="0" workbookViewId="0" topLeftCell="A43">
      <selection activeCell="E4" sqref="E4"/>
    </sheetView>
  </sheetViews>
  <sheetFormatPr defaultColWidth="9.140625" defaultRowHeight="15"/>
  <cols>
    <col min="1" max="1" width="47.28125" style="0" customWidth="1"/>
    <col min="2" max="2" width="29.421875" style="0" customWidth="1"/>
  </cols>
  <sheetData>
    <row r="1" spans="1:4" ht="15">
      <c r="A1" s="240" t="s">
        <v>453</v>
      </c>
      <c r="B1" s="240"/>
      <c r="C1" s="240"/>
      <c r="D1" s="240"/>
    </row>
    <row r="2" spans="1:4" ht="15">
      <c r="A2" s="240" t="s">
        <v>454</v>
      </c>
      <c r="B2" s="240"/>
      <c r="C2" s="240"/>
      <c r="D2" s="240"/>
    </row>
    <row r="5" spans="1:2" ht="15.75">
      <c r="A5" s="14" t="s">
        <v>171</v>
      </c>
      <c r="B5" s="70" t="s">
        <v>233</v>
      </c>
    </row>
    <row r="6" spans="1:2" ht="31.5" customHeight="1">
      <c r="A6" s="44" t="s">
        <v>128</v>
      </c>
      <c r="B6" s="106">
        <f>'Összesítő bevétel eredeti'!B2</f>
        <v>11413615</v>
      </c>
    </row>
    <row r="7" spans="1:2" ht="31.5" customHeight="1">
      <c r="A7" s="44" t="s">
        <v>129</v>
      </c>
      <c r="B7" s="106">
        <f>'Összesítő bevétel eredeti'!B3</f>
        <v>0</v>
      </c>
    </row>
    <row r="8" spans="1:2" ht="31.5" customHeight="1">
      <c r="A8" s="44" t="s">
        <v>130</v>
      </c>
      <c r="B8" s="106">
        <f>'Összesítő bevétel eredeti'!B4</f>
        <v>2168000</v>
      </c>
    </row>
    <row r="9" spans="1:2" ht="31.5" customHeight="1">
      <c r="A9" s="44" t="s">
        <v>131</v>
      </c>
      <c r="B9" s="106">
        <f>'Összesítő bevétel eredeti'!B5</f>
        <v>1200000</v>
      </c>
    </row>
    <row r="10" spans="1:2" ht="31.5" customHeight="1">
      <c r="A10" s="44" t="s">
        <v>132</v>
      </c>
      <c r="B10" s="106">
        <f>'Összesítő bevétel eredeti'!B6</f>
        <v>0</v>
      </c>
    </row>
    <row r="11" spans="1:2" ht="31.5" customHeight="1">
      <c r="A11" s="45" t="s">
        <v>133</v>
      </c>
      <c r="B11" s="159">
        <f>'Összesítő bevétel eredeti'!B7</f>
        <v>14781615</v>
      </c>
    </row>
    <row r="12" spans="1:2" ht="31.5" customHeight="1">
      <c r="A12" s="44" t="s">
        <v>134</v>
      </c>
      <c r="B12" s="106">
        <f>'Összesítő bevétel eredeti'!B8</f>
        <v>9530000</v>
      </c>
    </row>
    <row r="13" spans="1:6" ht="31.5" customHeight="1">
      <c r="A13" s="44" t="s">
        <v>135</v>
      </c>
      <c r="B13" s="106">
        <f>'Összesítő bevétel eredeti'!B9</f>
        <v>0</v>
      </c>
      <c r="F13" t="s">
        <v>235</v>
      </c>
    </row>
    <row r="14" spans="1:2" ht="31.5" customHeight="1">
      <c r="A14" s="44" t="s">
        <v>136</v>
      </c>
      <c r="B14" s="106">
        <f>'Összesítő bevétel eredeti'!B10</f>
        <v>9530000</v>
      </c>
    </row>
    <row r="15" spans="1:2" ht="31.5" customHeight="1">
      <c r="A15" s="45" t="s">
        <v>137</v>
      </c>
      <c r="B15" s="159">
        <f>'Összesítő bevétel eredeti'!B11</f>
        <v>24311615</v>
      </c>
    </row>
    <row r="16" spans="1:2" ht="31.5" customHeight="1">
      <c r="A16" s="44" t="s">
        <v>138</v>
      </c>
      <c r="B16" s="106">
        <f>'Összesítő bevétel eredeti'!B12</f>
        <v>0</v>
      </c>
    </row>
    <row r="17" spans="1:2" ht="31.5" customHeight="1">
      <c r="A17" s="45" t="s">
        <v>139</v>
      </c>
      <c r="B17" s="159">
        <f>'Összesítő bevétel eredeti'!B13</f>
        <v>0</v>
      </c>
    </row>
    <row r="18" spans="1:2" ht="31.5" customHeight="1">
      <c r="A18" s="44" t="s">
        <v>140</v>
      </c>
      <c r="B18" s="106">
        <f>'Összesítő bevétel eredeti'!B14</f>
        <v>650000</v>
      </c>
    </row>
    <row r="19" spans="1:2" ht="31.5" customHeight="1">
      <c r="A19" s="44" t="s">
        <v>141</v>
      </c>
      <c r="B19" s="106">
        <f>'Összesítő bevétel eredeti'!B15</f>
        <v>250000</v>
      </c>
    </row>
    <row r="20" spans="1:2" ht="31.5" customHeight="1">
      <c r="A20" s="44" t="s">
        <v>142</v>
      </c>
      <c r="B20" s="106">
        <f>'Összesítő bevétel eredeti'!B16</f>
        <v>400000</v>
      </c>
    </row>
    <row r="21" spans="1:2" ht="31.5" customHeight="1">
      <c r="A21" s="44" t="s">
        <v>143</v>
      </c>
      <c r="B21" s="106">
        <f>'Összesítő bevétel eredeti'!B17</f>
        <v>2500000</v>
      </c>
    </row>
    <row r="22" spans="1:2" ht="31.5" customHeight="1">
      <c r="A22" s="44" t="s">
        <v>144</v>
      </c>
      <c r="B22" s="106">
        <f>'Összesítő bevétel eredeti'!B18</f>
        <v>2500000</v>
      </c>
    </row>
    <row r="23" spans="1:2" ht="31.5" customHeight="1">
      <c r="A23" s="44" t="s">
        <v>145</v>
      </c>
      <c r="B23" s="106">
        <f>'Összesítő bevétel eredeti'!B19</f>
        <v>250000</v>
      </c>
    </row>
    <row r="24" spans="1:2" ht="31.5" customHeight="1">
      <c r="A24" s="44" t="s">
        <v>146</v>
      </c>
      <c r="B24" s="106">
        <f>'Összesítő bevétel eredeti'!B20</f>
        <v>250000</v>
      </c>
    </row>
    <row r="25" spans="1:2" ht="31.5" customHeight="1">
      <c r="A25" s="44" t="s">
        <v>147</v>
      </c>
      <c r="B25" s="106">
        <f>'Összesítő bevétel eredeti'!B21</f>
        <v>0</v>
      </c>
    </row>
    <row r="26" spans="1:2" ht="31.5" customHeight="1">
      <c r="A26" s="44" t="s">
        <v>148</v>
      </c>
      <c r="B26" s="106">
        <f>'Összesítő bevétel eredeti'!B22</f>
        <v>0</v>
      </c>
    </row>
    <row r="27" spans="1:2" ht="31.5" customHeight="1">
      <c r="A27" s="46" t="s">
        <v>149</v>
      </c>
      <c r="B27" s="106">
        <f>'Összesítő bevétel eredeti'!B23</f>
        <v>3400000</v>
      </c>
    </row>
    <row r="28" spans="1:2" ht="31.5" customHeight="1">
      <c r="A28" s="44" t="s">
        <v>150</v>
      </c>
      <c r="B28" s="106">
        <f>'Összesítő bevétel eredeti'!B24</f>
        <v>100000</v>
      </c>
    </row>
    <row r="29" spans="1:2" ht="31.5" customHeight="1">
      <c r="A29" s="44" t="s">
        <v>151</v>
      </c>
      <c r="B29" s="106">
        <f>'Összesítő bevétel eredeti'!B25</f>
        <v>0</v>
      </c>
    </row>
    <row r="30" spans="1:2" ht="31.5" customHeight="1">
      <c r="A30" s="45" t="s">
        <v>152</v>
      </c>
      <c r="B30" s="159">
        <f>'Összesítő bevétel eredeti'!B26</f>
        <v>3500000</v>
      </c>
    </row>
    <row r="31" spans="1:2" ht="31.5" customHeight="1">
      <c r="A31" s="44" t="s">
        <v>153</v>
      </c>
      <c r="B31" s="106">
        <f>'Összesítő bevétel eredeti'!B27</f>
        <v>16000</v>
      </c>
    </row>
    <row r="32" spans="1:2" ht="31.5" customHeight="1">
      <c r="A32" s="44" t="s">
        <v>154</v>
      </c>
      <c r="B32" s="106">
        <f>'Összesítő bevétel eredeti'!B28</f>
        <v>16000</v>
      </c>
    </row>
    <row r="33" spans="1:2" ht="31.5" customHeight="1">
      <c r="A33" s="44" t="s">
        <v>155</v>
      </c>
      <c r="B33" s="106">
        <f>'Összesítő bevétel eredeti'!B29</f>
        <v>2700000</v>
      </c>
    </row>
    <row r="34" spans="1:2" ht="31.5" customHeight="1">
      <c r="A34" s="44" t="s">
        <v>156</v>
      </c>
      <c r="B34" s="106">
        <f>'Összesítő bevétel eredeti'!B30</f>
        <v>7682</v>
      </c>
    </row>
    <row r="35" spans="1:2" ht="31.5" customHeight="1">
      <c r="A35" s="44" t="s">
        <v>157</v>
      </c>
      <c r="B35" s="106">
        <f>'Összesítő bevétel eredeti'!B31</f>
        <v>40000</v>
      </c>
    </row>
    <row r="36" spans="1:2" ht="31.5" customHeight="1">
      <c r="A36" s="45" t="s">
        <v>158</v>
      </c>
      <c r="B36" s="159">
        <f>'Összesítő bevétel eredeti'!B32</f>
        <v>2763682</v>
      </c>
    </row>
    <row r="37" spans="1:2" ht="31.5" customHeight="1">
      <c r="A37" s="44" t="s">
        <v>159</v>
      </c>
      <c r="B37" s="106">
        <f>'Összesítő bevétel eredeti'!B33</f>
        <v>0</v>
      </c>
    </row>
    <row r="38" spans="1:2" ht="31.5" customHeight="1">
      <c r="A38" s="44" t="s">
        <v>160</v>
      </c>
      <c r="B38" s="106">
        <f>'Összesítő bevétel eredeti'!B34</f>
        <v>0</v>
      </c>
    </row>
    <row r="39" spans="1:2" ht="31.5" customHeight="1">
      <c r="A39" s="44" t="s">
        <v>161</v>
      </c>
      <c r="B39" s="106">
        <f>'Összesítő bevétel eredeti'!B35</f>
        <v>0</v>
      </c>
    </row>
    <row r="40" spans="1:2" ht="31.5" customHeight="1">
      <c r="A40" s="44" t="s">
        <v>162</v>
      </c>
      <c r="B40" s="106">
        <f>'Összesítő bevétel eredeti'!B36</f>
        <v>0</v>
      </c>
    </row>
    <row r="41" spans="1:2" ht="31.5" customHeight="1">
      <c r="A41" s="45" t="s">
        <v>163</v>
      </c>
      <c r="B41" s="159">
        <f>'Összesítő bevétel eredeti'!B37</f>
        <v>0</v>
      </c>
    </row>
    <row r="42" spans="1:2" ht="31.5" customHeight="1">
      <c r="A42" s="44" t="s">
        <v>164</v>
      </c>
      <c r="B42" s="106">
        <f>'Összesítő bevétel eredeti'!B38</f>
        <v>0</v>
      </c>
    </row>
    <row r="43" spans="1:2" ht="31.5" customHeight="1">
      <c r="A43" s="45" t="s">
        <v>165</v>
      </c>
      <c r="B43" s="159">
        <f>'Összesítő bevétel eredeti'!B39</f>
        <v>0</v>
      </c>
    </row>
    <row r="44" spans="1:2" ht="31.5" customHeight="1">
      <c r="A44" s="47" t="s">
        <v>166</v>
      </c>
      <c r="B44" s="161">
        <f>'Összesítő bevétel eredeti'!B40</f>
        <v>30575297</v>
      </c>
    </row>
    <row r="45" spans="1:2" ht="31.5" customHeight="1">
      <c r="A45" s="48" t="s">
        <v>97</v>
      </c>
      <c r="B45" s="106">
        <f>'Összesítő bevétel eredeti'!B41</f>
        <v>16464703</v>
      </c>
    </row>
    <row r="46" spans="1:2" ht="31.5" customHeight="1">
      <c r="A46" s="14" t="s">
        <v>169</v>
      </c>
      <c r="B46" s="106">
        <f>'Összesítő bevétel eredeti'!B42</f>
        <v>16464703</v>
      </c>
    </row>
    <row r="47" spans="1:2" ht="31.5" customHeight="1">
      <c r="A47" s="13" t="s">
        <v>170</v>
      </c>
      <c r="B47" s="160">
        <f>'Összesítő bevétel eredeti'!B43</f>
        <v>47040000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11.140625" style="0" customWidth="1"/>
    <col min="2" max="2" width="23.28125" style="0" customWidth="1"/>
    <col min="3" max="3" width="16.57421875" style="0" customWidth="1"/>
    <col min="4" max="4" width="14.57421875" style="0" customWidth="1"/>
    <col min="5" max="5" width="17.140625" style="0" customWidth="1"/>
    <col min="6" max="6" width="15.00390625" style="0" customWidth="1"/>
    <col min="8" max="8" width="21.421875" style="0" customWidth="1"/>
  </cols>
  <sheetData>
    <row r="1" spans="1:8" ht="15">
      <c r="A1" s="253" t="s">
        <v>468</v>
      </c>
      <c r="B1" s="240"/>
      <c r="C1" s="240"/>
      <c r="D1" s="240"/>
      <c r="E1" s="240"/>
      <c r="F1" s="240"/>
      <c r="G1" s="240"/>
      <c r="H1" s="240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>
      <c r="A3" s="246" t="s">
        <v>469</v>
      </c>
      <c r="B3" s="246"/>
      <c r="C3" s="246"/>
      <c r="D3" s="246"/>
      <c r="E3" s="246"/>
      <c r="F3" s="246"/>
      <c r="G3" s="246"/>
      <c r="H3" s="246"/>
    </row>
    <row r="4" spans="1:8" ht="15">
      <c r="A4" s="49"/>
      <c r="B4" s="49"/>
      <c r="C4" s="49"/>
      <c r="D4" s="49"/>
      <c r="E4" s="49"/>
      <c r="F4" s="254" t="s">
        <v>279</v>
      </c>
      <c r="G4" s="254"/>
      <c r="H4" s="254"/>
    </row>
    <row r="5" spans="1:8" ht="15">
      <c r="A5" s="255" t="s">
        <v>361</v>
      </c>
      <c r="B5" s="255"/>
      <c r="C5" s="255"/>
      <c r="D5" s="255"/>
      <c r="E5" s="255" t="s">
        <v>362</v>
      </c>
      <c r="F5" s="255"/>
      <c r="G5" s="255"/>
      <c r="H5" s="255"/>
    </row>
    <row r="6" spans="1:8" ht="15">
      <c r="A6" s="256" t="s">
        <v>172</v>
      </c>
      <c r="B6" s="256" t="s">
        <v>363</v>
      </c>
      <c r="C6" s="256" t="s">
        <v>180</v>
      </c>
      <c r="D6" s="256" t="s">
        <v>364</v>
      </c>
      <c r="E6" s="256" t="s">
        <v>172</v>
      </c>
      <c r="F6" s="256" t="s">
        <v>363</v>
      </c>
      <c r="G6" s="256" t="s">
        <v>180</v>
      </c>
      <c r="H6" s="256" t="s">
        <v>364</v>
      </c>
    </row>
    <row r="7" spans="1:8" ht="15">
      <c r="A7" s="256"/>
      <c r="B7" s="256"/>
      <c r="C7" s="256"/>
      <c r="D7" s="256"/>
      <c r="E7" s="256"/>
      <c r="F7" s="256"/>
      <c r="G7" s="256"/>
      <c r="H7" s="256"/>
    </row>
    <row r="8" spans="1:8" ht="15">
      <c r="A8" s="180" t="s">
        <v>174</v>
      </c>
      <c r="B8" s="180" t="s">
        <v>175</v>
      </c>
      <c r="C8" s="180" t="s">
        <v>176</v>
      </c>
      <c r="D8" s="180" t="s">
        <v>182</v>
      </c>
      <c r="E8" s="180" t="s">
        <v>365</v>
      </c>
      <c r="F8" s="180" t="s">
        <v>366</v>
      </c>
      <c r="G8" s="180" t="s">
        <v>367</v>
      </c>
      <c r="H8" s="180" t="s">
        <v>368</v>
      </c>
    </row>
    <row r="9" spans="1:8" ht="33" customHeight="1">
      <c r="A9" s="181" t="s">
        <v>177</v>
      </c>
      <c r="B9" s="182" t="s">
        <v>433</v>
      </c>
      <c r="C9" s="183" t="s">
        <v>201</v>
      </c>
      <c r="D9" s="184">
        <f>'Összesítő bevétel eredeti'!B11</f>
        <v>24311615</v>
      </c>
      <c r="E9" s="185" t="s">
        <v>177</v>
      </c>
      <c r="F9" s="186" t="s">
        <v>184</v>
      </c>
      <c r="G9" s="187" t="s">
        <v>185</v>
      </c>
      <c r="H9" s="188">
        <f>'Összesítő kiadás eredeti'!C6</f>
        <v>10490000</v>
      </c>
    </row>
    <row r="10" spans="1:8" ht="48" customHeight="1">
      <c r="A10" s="181" t="s">
        <v>178</v>
      </c>
      <c r="B10" s="182" t="s">
        <v>203</v>
      </c>
      <c r="C10" s="183" t="s">
        <v>204</v>
      </c>
      <c r="D10" s="184">
        <f>'Összesítő bevétel eredeti'!B26</f>
        <v>3500000</v>
      </c>
      <c r="E10" s="185" t="s">
        <v>178</v>
      </c>
      <c r="F10" s="186" t="s">
        <v>432</v>
      </c>
      <c r="G10" s="187" t="s">
        <v>187</v>
      </c>
      <c r="H10" s="188">
        <f>'Összesítő kiadás eredeti'!C11</f>
        <v>1555000</v>
      </c>
    </row>
    <row r="11" spans="1:8" ht="31.5" customHeight="1">
      <c r="A11" s="181" t="s">
        <v>188</v>
      </c>
      <c r="B11" s="182" t="s">
        <v>206</v>
      </c>
      <c r="C11" s="183" t="s">
        <v>207</v>
      </c>
      <c r="D11" s="184">
        <f>'Összesítő bevétel eredeti'!B32</f>
        <v>2763682</v>
      </c>
      <c r="E11" s="185" t="s">
        <v>188</v>
      </c>
      <c r="F11" s="186" t="s">
        <v>189</v>
      </c>
      <c r="G11" s="187" t="s">
        <v>190</v>
      </c>
      <c r="H11" s="188">
        <f>'Összesítő kiadás eredeti'!C45</f>
        <v>7533485</v>
      </c>
    </row>
    <row r="12" spans="1:8" ht="35.25" customHeight="1">
      <c r="A12" s="181" t="s">
        <v>191</v>
      </c>
      <c r="B12" s="182" t="s">
        <v>209</v>
      </c>
      <c r="C12" s="183" t="s">
        <v>210</v>
      </c>
      <c r="D12" s="184">
        <f>'Összesítő bevétel eredeti'!B37</f>
        <v>0</v>
      </c>
      <c r="E12" s="185" t="s">
        <v>191</v>
      </c>
      <c r="F12" s="189" t="s">
        <v>192</v>
      </c>
      <c r="G12" s="187" t="s">
        <v>193</v>
      </c>
      <c r="H12" s="190">
        <f>'Összesítő kiadás eredeti'!C49</f>
        <v>2835000</v>
      </c>
    </row>
    <row r="13" spans="1:8" ht="31.5" customHeight="1">
      <c r="A13" s="181" t="s">
        <v>194</v>
      </c>
      <c r="B13" s="181"/>
      <c r="C13" s="181"/>
      <c r="D13" s="191"/>
      <c r="E13" s="185" t="s">
        <v>194</v>
      </c>
      <c r="F13" s="186" t="s">
        <v>195</v>
      </c>
      <c r="G13" s="187" t="s">
        <v>196</v>
      </c>
      <c r="H13" s="190">
        <f>'Összesítő kiadás eredeti'!C56</f>
        <v>2638000</v>
      </c>
    </row>
    <row r="14" spans="1:8" ht="37.5" customHeight="1">
      <c r="A14" s="192" t="s">
        <v>197</v>
      </c>
      <c r="B14" s="193" t="s">
        <v>206</v>
      </c>
      <c r="C14" s="193"/>
      <c r="D14" s="194">
        <f>SUM(D9:D13)</f>
        <v>30575297</v>
      </c>
      <c r="E14" s="195" t="s">
        <v>197</v>
      </c>
      <c r="F14" s="196" t="s">
        <v>198</v>
      </c>
      <c r="G14" s="197"/>
      <c r="H14" s="198">
        <f>SUM(H9:H13)</f>
        <v>25051485</v>
      </c>
    </row>
    <row r="15" spans="1:8" ht="40.5" customHeight="1">
      <c r="A15" s="181" t="s">
        <v>199</v>
      </c>
      <c r="B15" s="182" t="s">
        <v>225</v>
      </c>
      <c r="C15" s="183" t="s">
        <v>226</v>
      </c>
      <c r="D15" s="184">
        <f>'Összesítő bevétel eredeti'!B13</f>
        <v>0</v>
      </c>
      <c r="E15" s="199" t="s">
        <v>199</v>
      </c>
      <c r="F15" s="186" t="s">
        <v>214</v>
      </c>
      <c r="G15" s="187" t="s">
        <v>215</v>
      </c>
      <c r="H15" s="200">
        <f>'Összesítő kiadás eredeti'!C61</f>
        <v>1695000</v>
      </c>
    </row>
    <row r="16" spans="1:8" ht="21" customHeight="1">
      <c r="A16" s="181" t="s">
        <v>202</v>
      </c>
      <c r="B16" s="182" t="s">
        <v>228</v>
      </c>
      <c r="C16" s="183" t="s">
        <v>229</v>
      </c>
      <c r="D16" s="184">
        <v>0</v>
      </c>
      <c r="E16" s="185" t="s">
        <v>202</v>
      </c>
      <c r="F16" s="186" t="s">
        <v>217</v>
      </c>
      <c r="G16" s="187" t="s">
        <v>218</v>
      </c>
      <c r="H16" s="190">
        <f>'Összesítő kiadás eredeti'!C65</f>
        <v>19702250</v>
      </c>
    </row>
    <row r="17" spans="1:8" ht="45" customHeight="1">
      <c r="A17" s="181" t="s">
        <v>205</v>
      </c>
      <c r="B17" s="182" t="s">
        <v>230</v>
      </c>
      <c r="C17" s="183" t="s">
        <v>231</v>
      </c>
      <c r="D17" s="184">
        <f>'Összesítő bevétel eredeti'!B39</f>
        <v>0</v>
      </c>
      <c r="E17" s="185" t="s">
        <v>205</v>
      </c>
      <c r="F17" s="186" t="s">
        <v>220</v>
      </c>
      <c r="G17" s="187" t="s">
        <v>221</v>
      </c>
      <c r="H17" s="190"/>
    </row>
    <row r="18" spans="1:8" ht="24" customHeight="1">
      <c r="A18" s="192" t="s">
        <v>208</v>
      </c>
      <c r="B18" s="193" t="s">
        <v>228</v>
      </c>
      <c r="C18" s="193"/>
      <c r="D18" s="194">
        <f>SUM(D15:D17)</f>
        <v>0</v>
      </c>
      <c r="E18" s="195" t="s">
        <v>208</v>
      </c>
      <c r="F18" s="201" t="s">
        <v>223</v>
      </c>
      <c r="G18" s="201"/>
      <c r="H18" s="198">
        <f>SUM(H15:H17)</f>
        <v>21397250</v>
      </c>
    </row>
    <row r="19" spans="1:8" ht="20.25" customHeight="1">
      <c r="A19" s="192" t="s">
        <v>211</v>
      </c>
      <c r="B19" s="192" t="s">
        <v>369</v>
      </c>
      <c r="C19" s="202" t="s">
        <v>370</v>
      </c>
      <c r="D19" s="203">
        <f>'Összesítő bevétel eredeti'!B41</f>
        <v>16464703</v>
      </c>
      <c r="E19" s="195" t="s">
        <v>211</v>
      </c>
      <c r="F19" s="204" t="s">
        <v>371</v>
      </c>
      <c r="G19" s="196" t="s">
        <v>372</v>
      </c>
      <c r="H19" s="205">
        <f>'Összesítő kiadás eredeti'!C66</f>
        <v>591265</v>
      </c>
    </row>
    <row r="20" spans="1:8" ht="31.5" customHeight="1">
      <c r="A20" s="257" t="s">
        <v>373</v>
      </c>
      <c r="B20" s="257"/>
      <c r="C20" s="257"/>
      <c r="D20" s="206">
        <f>D14+D18+D19</f>
        <v>47040000</v>
      </c>
      <c r="E20" s="258" t="s">
        <v>374</v>
      </c>
      <c r="F20" s="259"/>
      <c r="G20" s="260"/>
      <c r="H20" s="207">
        <f>H14+H18+H19</f>
        <v>47040000</v>
      </c>
    </row>
    <row r="21" spans="1:8" ht="15">
      <c r="A21" s="49"/>
      <c r="B21" s="49"/>
      <c r="C21" s="49"/>
      <c r="D21" s="49"/>
      <c r="E21" s="49"/>
      <c r="F21" s="49"/>
      <c r="G21" s="49"/>
      <c r="H21" s="49"/>
    </row>
  </sheetData>
  <sheetProtection/>
  <mergeCells count="15">
    <mergeCell ref="G6:G7"/>
    <mergeCell ref="H6:H7"/>
    <mergeCell ref="A20:C20"/>
    <mergeCell ref="E20:G20"/>
    <mergeCell ref="A6:A7"/>
    <mergeCell ref="B6:B7"/>
    <mergeCell ref="C6:C7"/>
    <mergeCell ref="D6:D7"/>
    <mergeCell ref="E6:E7"/>
    <mergeCell ref="F6:F7"/>
    <mergeCell ref="A1:H1"/>
    <mergeCell ref="A3:H3"/>
    <mergeCell ref="F4:H4"/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4">
      <selection activeCell="E24" sqref="E24"/>
    </sheetView>
  </sheetViews>
  <sheetFormatPr defaultColWidth="9.140625" defaultRowHeight="15"/>
  <cols>
    <col min="2" max="2" width="37.57421875" style="0" customWidth="1"/>
    <col min="3" max="3" width="12.421875" style="0" customWidth="1"/>
    <col min="4" max="5" width="16.00390625" style="0" customWidth="1"/>
    <col min="6" max="6" width="13.8515625" style="0" customWidth="1"/>
    <col min="7" max="7" width="15.7109375" style="0" customWidth="1"/>
  </cols>
  <sheetData>
    <row r="1" spans="1:7" ht="15">
      <c r="A1" s="261" t="s">
        <v>470</v>
      </c>
      <c r="B1" s="261"/>
      <c r="C1" s="261"/>
      <c r="D1" s="261"/>
      <c r="E1" s="261"/>
      <c r="F1" s="261"/>
      <c r="G1" s="261"/>
    </row>
    <row r="2" spans="1:7" ht="15">
      <c r="A2" s="49"/>
      <c r="B2" s="49"/>
      <c r="C2" s="49"/>
      <c r="D2" s="49"/>
      <c r="E2" s="49"/>
      <c r="F2" s="49"/>
      <c r="G2" s="49"/>
    </row>
    <row r="3" spans="1:7" ht="15">
      <c r="A3" s="246" t="s">
        <v>471</v>
      </c>
      <c r="B3" s="246"/>
      <c r="C3" s="246"/>
      <c r="D3" s="246"/>
      <c r="E3" s="246"/>
      <c r="F3" s="246"/>
      <c r="G3" s="246"/>
    </row>
    <row r="4" spans="1:7" ht="15">
      <c r="A4" s="49"/>
      <c r="B4" s="49"/>
      <c r="C4" s="49"/>
      <c r="D4" s="49"/>
      <c r="E4" s="49"/>
      <c r="F4" s="49"/>
      <c r="G4" s="49"/>
    </row>
    <row r="5" spans="1:7" ht="15">
      <c r="A5" s="49"/>
      <c r="B5" s="49"/>
      <c r="C5" s="49"/>
      <c r="D5" s="49"/>
      <c r="E5" s="49"/>
      <c r="F5" s="49"/>
      <c r="G5" s="118" t="s">
        <v>375</v>
      </c>
    </row>
    <row r="6" spans="1:7" ht="38.25">
      <c r="A6" s="130" t="s">
        <v>172</v>
      </c>
      <c r="B6" s="131" t="s">
        <v>173</v>
      </c>
      <c r="C6" s="131" t="s">
        <v>179</v>
      </c>
      <c r="D6" s="131" t="s">
        <v>376</v>
      </c>
      <c r="E6" s="131" t="s">
        <v>381</v>
      </c>
      <c r="F6" s="131" t="s">
        <v>377</v>
      </c>
      <c r="G6" s="131" t="s">
        <v>378</v>
      </c>
    </row>
    <row r="7" spans="1:7" ht="15">
      <c r="A7" s="132" t="s">
        <v>174</v>
      </c>
      <c r="B7" s="133" t="s">
        <v>175</v>
      </c>
      <c r="C7" s="133" t="s">
        <v>176</v>
      </c>
      <c r="D7" s="133" t="s">
        <v>182</v>
      </c>
      <c r="E7" s="133"/>
      <c r="F7" s="133" t="s">
        <v>365</v>
      </c>
      <c r="G7" s="133" t="s">
        <v>366</v>
      </c>
    </row>
    <row r="8" spans="1:7" ht="15">
      <c r="A8" s="51" t="s">
        <v>177</v>
      </c>
      <c r="B8" s="134" t="s">
        <v>237</v>
      </c>
      <c r="C8" s="135">
        <f>SUM(D8:G8)</f>
        <v>7</v>
      </c>
      <c r="D8" s="135"/>
      <c r="E8" s="135"/>
      <c r="F8" s="135"/>
      <c r="G8" s="135">
        <v>7</v>
      </c>
    </row>
    <row r="9" spans="1:7" ht="25.5">
      <c r="A9" s="51" t="s">
        <v>178</v>
      </c>
      <c r="B9" s="134" t="s">
        <v>380</v>
      </c>
      <c r="C9" s="135">
        <f>SUM(D9:G9)</f>
        <v>0</v>
      </c>
      <c r="D9" s="135"/>
      <c r="E9" s="135"/>
      <c r="F9" s="135"/>
      <c r="G9" s="135"/>
    </row>
    <row r="10" spans="1:7" ht="15">
      <c r="A10" s="51" t="s">
        <v>188</v>
      </c>
      <c r="B10" s="134" t="s">
        <v>240</v>
      </c>
      <c r="C10" s="135">
        <f>SUM(D10:G10)</f>
        <v>1</v>
      </c>
      <c r="D10" s="135"/>
      <c r="E10" s="135"/>
      <c r="F10" s="135">
        <v>1</v>
      </c>
      <c r="G10" s="135"/>
    </row>
    <row r="11" spans="1:7" ht="15">
      <c r="A11" s="51" t="s">
        <v>191</v>
      </c>
      <c r="B11" s="134" t="s">
        <v>379</v>
      </c>
      <c r="C11" s="135">
        <f>SUM(D11:G11)</f>
        <v>0</v>
      </c>
      <c r="D11" s="135"/>
      <c r="E11" s="135"/>
      <c r="F11" s="135"/>
      <c r="G11" s="135"/>
    </row>
    <row r="12" spans="1:7" ht="15">
      <c r="A12" s="51"/>
      <c r="B12" s="134" t="s">
        <v>681</v>
      </c>
      <c r="C12" s="135">
        <f>SUM(D12:G12)</f>
        <v>5</v>
      </c>
      <c r="D12" s="135"/>
      <c r="E12" s="135">
        <v>5</v>
      </c>
      <c r="F12" s="135"/>
      <c r="G12" s="135"/>
    </row>
    <row r="13" spans="1:7" ht="15">
      <c r="A13" s="51" t="s">
        <v>197</v>
      </c>
      <c r="B13" s="134" t="s">
        <v>179</v>
      </c>
      <c r="C13" s="135">
        <f>SUM(C8:C12)</f>
        <v>13</v>
      </c>
      <c r="D13" s="135">
        <f>SUM(D8:D12)</f>
        <v>0</v>
      </c>
      <c r="E13" s="135"/>
      <c r="F13" s="135">
        <f>SUM(F8:F12)</f>
        <v>1</v>
      </c>
      <c r="G13" s="135">
        <f>SUM(G8:G12)</f>
        <v>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25.421875" style="0" customWidth="1"/>
  </cols>
  <sheetData>
    <row r="1" ht="15">
      <c r="A1" s="49" t="s">
        <v>472</v>
      </c>
    </row>
    <row r="3" spans="1:3" ht="15">
      <c r="A3" s="240" t="s">
        <v>473</v>
      </c>
      <c r="B3" s="240"/>
      <c r="C3" s="240"/>
    </row>
    <row r="5" spans="1:3" ht="15.75">
      <c r="A5" s="136"/>
      <c r="B5" s="136"/>
      <c r="C5" s="137" t="s">
        <v>279</v>
      </c>
    </row>
    <row r="6" spans="1:3" ht="15.75">
      <c r="A6" s="262" t="s">
        <v>173</v>
      </c>
      <c r="B6" s="262" t="s">
        <v>181</v>
      </c>
      <c r="C6" s="262"/>
    </row>
    <row r="7" spans="1:3" ht="15.75">
      <c r="A7" s="262"/>
      <c r="B7" s="138" t="s">
        <v>382</v>
      </c>
      <c r="C7" s="138" t="s">
        <v>383</v>
      </c>
    </row>
    <row r="8" spans="1:3" ht="15.75">
      <c r="A8" s="139">
        <v>0</v>
      </c>
      <c r="B8" s="139">
        <v>0</v>
      </c>
      <c r="C8" s="140">
        <v>0</v>
      </c>
    </row>
  </sheetData>
  <sheetProtection/>
  <mergeCells count="3">
    <mergeCell ref="A3:C3"/>
    <mergeCell ref="A6:A7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B1">
      <selection activeCell="P20" sqref="P20"/>
    </sheetView>
  </sheetViews>
  <sheetFormatPr defaultColWidth="9.140625" defaultRowHeight="15"/>
  <cols>
    <col min="2" max="2" width="21.7109375" style="0" customWidth="1"/>
    <col min="3" max="3" width="7.28125" style="0" customWidth="1"/>
    <col min="4" max="4" width="17.28125" style="0" customWidth="1"/>
    <col min="5" max="5" width="14.140625" style="0" customWidth="1"/>
    <col min="6" max="6" width="13.140625" style="0" customWidth="1"/>
    <col min="7" max="7" width="15.140625" style="0" customWidth="1"/>
    <col min="8" max="9" width="14.28125" style="0" customWidth="1"/>
    <col min="10" max="10" width="12.8515625" style="0" customWidth="1"/>
    <col min="11" max="11" width="14.421875" style="0" customWidth="1"/>
    <col min="12" max="12" width="13.8515625" style="0" customWidth="1"/>
    <col min="13" max="13" width="15.57421875" style="0" customWidth="1"/>
    <col min="14" max="14" width="13.28125" style="0" customWidth="1"/>
    <col min="15" max="15" width="14.140625" style="0" customWidth="1"/>
    <col min="16" max="16" width="12.7109375" style="0" customWidth="1"/>
    <col min="17" max="17" width="13.28125" style="0" bestFit="1" customWidth="1"/>
  </cols>
  <sheetData>
    <row r="1" spans="1:16" ht="15">
      <c r="A1" s="264" t="s">
        <v>474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49"/>
      <c r="N1" s="49"/>
      <c r="O1" s="49"/>
      <c r="P1" s="49"/>
    </row>
    <row r="2" spans="1:16" ht="15">
      <c r="A2" s="247" t="s">
        <v>475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49"/>
    </row>
    <row r="3" spans="1:16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54" t="s">
        <v>279</v>
      </c>
      <c r="O3" s="254"/>
      <c r="P3" s="254"/>
    </row>
    <row r="4" spans="1:17" ht="15">
      <c r="A4" s="132" t="s">
        <v>172</v>
      </c>
      <c r="B4" s="132" t="s">
        <v>173</v>
      </c>
      <c r="C4" s="132" t="s">
        <v>384</v>
      </c>
      <c r="D4" s="132" t="s">
        <v>385</v>
      </c>
      <c r="E4" s="132" t="s">
        <v>386</v>
      </c>
      <c r="F4" s="132" t="s">
        <v>387</v>
      </c>
      <c r="G4" s="132" t="s">
        <v>388</v>
      </c>
      <c r="H4" s="132" t="s">
        <v>389</v>
      </c>
      <c r="I4" s="132" t="s">
        <v>390</v>
      </c>
      <c r="J4" s="132" t="s">
        <v>391</v>
      </c>
      <c r="K4" s="132" t="s">
        <v>392</v>
      </c>
      <c r="L4" s="132" t="s">
        <v>393</v>
      </c>
      <c r="M4" s="132" t="s">
        <v>394</v>
      </c>
      <c r="N4" s="132" t="s">
        <v>395</v>
      </c>
      <c r="O4" s="132" t="s">
        <v>396</v>
      </c>
      <c r="P4" s="132" t="s">
        <v>397</v>
      </c>
      <c r="Q4" s="215" t="s">
        <v>481</v>
      </c>
    </row>
    <row r="5" spans="1:16" ht="15">
      <c r="A5" s="132" t="s">
        <v>174</v>
      </c>
      <c r="B5" s="132" t="s">
        <v>175</v>
      </c>
      <c r="C5" s="132" t="s">
        <v>176</v>
      </c>
      <c r="D5" s="132" t="s">
        <v>182</v>
      </c>
      <c r="E5" s="132" t="s">
        <v>365</v>
      </c>
      <c r="F5" s="132" t="s">
        <v>398</v>
      </c>
      <c r="G5" s="132" t="s">
        <v>367</v>
      </c>
      <c r="H5" s="132" t="s">
        <v>368</v>
      </c>
      <c r="I5" s="132" t="s">
        <v>399</v>
      </c>
      <c r="J5" s="132" t="s">
        <v>400</v>
      </c>
      <c r="K5" s="132" t="s">
        <v>401</v>
      </c>
      <c r="L5" s="132" t="s">
        <v>402</v>
      </c>
      <c r="M5" s="132" t="s">
        <v>403</v>
      </c>
      <c r="N5" s="132" t="s">
        <v>404</v>
      </c>
      <c r="O5" s="132" t="s">
        <v>405</v>
      </c>
      <c r="P5" s="132" t="s">
        <v>406</v>
      </c>
    </row>
    <row r="6" spans="1:17" ht="15">
      <c r="A6" s="51" t="s">
        <v>177</v>
      </c>
      <c r="B6" s="56" t="s">
        <v>184</v>
      </c>
      <c r="C6" s="57" t="s">
        <v>185</v>
      </c>
      <c r="D6" s="127">
        <f>'Összesítő kiadás eredeti'!C6</f>
        <v>10490000</v>
      </c>
      <c r="E6" s="141">
        <f>$D6/12</f>
        <v>874166.6666666666</v>
      </c>
      <c r="F6" s="141">
        <f>D6/12</f>
        <v>874166.6666666666</v>
      </c>
      <c r="G6" s="141">
        <f aca="true" t="shared" si="0" ref="G6:P21">$D6/12</f>
        <v>874166.6666666666</v>
      </c>
      <c r="H6" s="141">
        <f t="shared" si="0"/>
        <v>874166.6666666666</v>
      </c>
      <c r="I6" s="141">
        <f t="shared" si="0"/>
        <v>874166.6666666666</v>
      </c>
      <c r="J6" s="141">
        <f t="shared" si="0"/>
        <v>874166.6666666666</v>
      </c>
      <c r="K6" s="141">
        <f t="shared" si="0"/>
        <v>874166.6666666666</v>
      </c>
      <c r="L6" s="141">
        <f t="shared" si="0"/>
        <v>874166.6666666666</v>
      </c>
      <c r="M6" s="141">
        <f t="shared" si="0"/>
        <v>874166.6666666666</v>
      </c>
      <c r="N6" s="141">
        <f t="shared" si="0"/>
        <v>874166.6666666666</v>
      </c>
      <c r="O6" s="141">
        <f t="shared" si="0"/>
        <v>874166.6666666666</v>
      </c>
      <c r="P6" s="141">
        <f t="shared" si="0"/>
        <v>874166.6666666666</v>
      </c>
      <c r="Q6" s="154">
        <f>SUM(E6:P6)</f>
        <v>10490000</v>
      </c>
    </row>
    <row r="7" spans="1:17" ht="36.75" customHeight="1">
      <c r="A7" s="51" t="s">
        <v>178</v>
      </c>
      <c r="B7" s="56" t="s">
        <v>186</v>
      </c>
      <c r="C7" s="57" t="s">
        <v>187</v>
      </c>
      <c r="D7" s="127">
        <f>'Összesítő kiadás eredeti'!C11</f>
        <v>1555000</v>
      </c>
      <c r="E7" s="141">
        <f aca="true" t="shared" si="1" ref="E7:E23">$D7/12</f>
        <v>129583.33333333333</v>
      </c>
      <c r="F7" s="141">
        <f aca="true" t="shared" si="2" ref="F7:F23">D7/12</f>
        <v>129583.33333333333</v>
      </c>
      <c r="G7" s="141">
        <f t="shared" si="0"/>
        <v>129583.33333333333</v>
      </c>
      <c r="H7" s="141">
        <f t="shared" si="0"/>
        <v>129583.33333333333</v>
      </c>
      <c r="I7" s="141">
        <f t="shared" si="0"/>
        <v>129583.33333333333</v>
      </c>
      <c r="J7" s="141">
        <f t="shared" si="0"/>
        <v>129583.33333333333</v>
      </c>
      <c r="K7" s="141">
        <f t="shared" si="0"/>
        <v>129583.33333333333</v>
      </c>
      <c r="L7" s="141">
        <f t="shared" si="0"/>
        <v>129583.33333333333</v>
      </c>
      <c r="M7" s="141">
        <f t="shared" si="0"/>
        <v>129583.33333333333</v>
      </c>
      <c r="N7" s="141">
        <f t="shared" si="0"/>
        <v>129583.33333333333</v>
      </c>
      <c r="O7" s="141">
        <f t="shared" si="0"/>
        <v>129583.33333333333</v>
      </c>
      <c r="P7" s="141">
        <f t="shared" si="0"/>
        <v>129583.33333333333</v>
      </c>
      <c r="Q7" s="154">
        <f aca="true" t="shared" si="3" ref="Q7:Q24">SUM(E7:P7)</f>
        <v>1554999.9999999998</v>
      </c>
    </row>
    <row r="8" spans="1:17" ht="15">
      <c r="A8" s="51" t="s">
        <v>188</v>
      </c>
      <c r="B8" s="56" t="s">
        <v>189</v>
      </c>
      <c r="C8" s="57" t="s">
        <v>190</v>
      </c>
      <c r="D8" s="127">
        <f>'Összesítő kiadás eredeti'!C45</f>
        <v>7533485</v>
      </c>
      <c r="E8" s="141">
        <f t="shared" si="1"/>
        <v>627790.4166666666</v>
      </c>
      <c r="F8" s="141">
        <f t="shared" si="2"/>
        <v>627790.4166666666</v>
      </c>
      <c r="G8" s="141">
        <f t="shared" si="0"/>
        <v>627790.4166666666</v>
      </c>
      <c r="H8" s="141">
        <f t="shared" si="0"/>
        <v>627790.4166666666</v>
      </c>
      <c r="I8" s="141">
        <f t="shared" si="0"/>
        <v>627790.4166666666</v>
      </c>
      <c r="J8" s="141">
        <f t="shared" si="0"/>
        <v>627790.4166666666</v>
      </c>
      <c r="K8" s="141">
        <f t="shared" si="0"/>
        <v>627790.4166666666</v>
      </c>
      <c r="L8" s="141">
        <f t="shared" si="0"/>
        <v>627790.4166666666</v>
      </c>
      <c r="M8" s="141">
        <f t="shared" si="0"/>
        <v>627790.4166666666</v>
      </c>
      <c r="N8" s="141">
        <f t="shared" si="0"/>
        <v>627790.4166666666</v>
      </c>
      <c r="O8" s="141">
        <f t="shared" si="0"/>
        <v>627790.4166666666</v>
      </c>
      <c r="P8" s="141">
        <f t="shared" si="0"/>
        <v>627790.4166666666</v>
      </c>
      <c r="Q8" s="154">
        <f t="shared" si="3"/>
        <v>7533485.000000001</v>
      </c>
    </row>
    <row r="9" spans="1:17" ht="25.5">
      <c r="A9" s="51" t="s">
        <v>191</v>
      </c>
      <c r="B9" s="59" t="s">
        <v>192</v>
      </c>
      <c r="C9" s="57" t="s">
        <v>193</v>
      </c>
      <c r="D9" s="128">
        <f>'Összesítő kiadás eredeti'!C49</f>
        <v>2835000</v>
      </c>
      <c r="E9" s="141">
        <f t="shared" si="1"/>
        <v>236250</v>
      </c>
      <c r="F9" s="141">
        <f t="shared" si="2"/>
        <v>236250</v>
      </c>
      <c r="G9" s="141">
        <f t="shared" si="0"/>
        <v>236250</v>
      </c>
      <c r="H9" s="141">
        <f t="shared" si="0"/>
        <v>236250</v>
      </c>
      <c r="I9" s="141">
        <f t="shared" si="0"/>
        <v>236250</v>
      </c>
      <c r="J9" s="141">
        <f t="shared" si="0"/>
        <v>236250</v>
      </c>
      <c r="K9" s="141">
        <f t="shared" si="0"/>
        <v>236250</v>
      </c>
      <c r="L9" s="141">
        <f t="shared" si="0"/>
        <v>236250</v>
      </c>
      <c r="M9" s="141">
        <f t="shared" si="0"/>
        <v>236250</v>
      </c>
      <c r="N9" s="141">
        <f t="shared" si="0"/>
        <v>236250</v>
      </c>
      <c r="O9" s="141">
        <f t="shared" si="0"/>
        <v>236250</v>
      </c>
      <c r="P9" s="141">
        <f t="shared" si="0"/>
        <v>236250</v>
      </c>
      <c r="Q9" s="154">
        <f t="shared" si="3"/>
        <v>2835000</v>
      </c>
    </row>
    <row r="10" spans="1:17" ht="25.5">
      <c r="A10" s="51" t="s">
        <v>194</v>
      </c>
      <c r="B10" s="61" t="s">
        <v>195</v>
      </c>
      <c r="C10" s="57" t="s">
        <v>196</v>
      </c>
      <c r="D10" s="128">
        <f>'Összesítő kiadás eredeti'!C56</f>
        <v>2638000</v>
      </c>
      <c r="E10" s="141">
        <f t="shared" si="1"/>
        <v>219833.33333333334</v>
      </c>
      <c r="F10" s="141">
        <f t="shared" si="2"/>
        <v>219833.33333333334</v>
      </c>
      <c r="G10" s="141">
        <f t="shared" si="0"/>
        <v>219833.33333333334</v>
      </c>
      <c r="H10" s="141">
        <f t="shared" si="0"/>
        <v>219833.33333333334</v>
      </c>
      <c r="I10" s="141">
        <f t="shared" si="0"/>
        <v>219833.33333333334</v>
      </c>
      <c r="J10" s="141">
        <f t="shared" si="0"/>
        <v>219833.33333333334</v>
      </c>
      <c r="K10" s="141">
        <f t="shared" si="0"/>
        <v>219833.33333333334</v>
      </c>
      <c r="L10" s="141">
        <f t="shared" si="0"/>
        <v>219833.33333333334</v>
      </c>
      <c r="M10" s="141">
        <f t="shared" si="0"/>
        <v>219833.33333333334</v>
      </c>
      <c r="N10" s="141">
        <f t="shared" si="0"/>
        <v>219833.33333333334</v>
      </c>
      <c r="O10" s="141">
        <f t="shared" si="0"/>
        <v>219833.33333333334</v>
      </c>
      <c r="P10" s="141">
        <f t="shared" si="0"/>
        <v>219833.33333333334</v>
      </c>
      <c r="Q10" s="154">
        <f t="shared" si="3"/>
        <v>2638000</v>
      </c>
    </row>
    <row r="11" spans="1:17" ht="15">
      <c r="A11" s="51" t="s">
        <v>197</v>
      </c>
      <c r="B11" s="56" t="s">
        <v>214</v>
      </c>
      <c r="C11" s="57" t="s">
        <v>215</v>
      </c>
      <c r="D11" s="128">
        <f>'Összesítő kiadás eredeti'!C61</f>
        <v>1695000</v>
      </c>
      <c r="E11" s="141">
        <f t="shared" si="1"/>
        <v>141250</v>
      </c>
      <c r="F11" s="141">
        <f t="shared" si="2"/>
        <v>141250</v>
      </c>
      <c r="G11" s="141">
        <f t="shared" si="0"/>
        <v>141250</v>
      </c>
      <c r="H11" s="141">
        <f t="shared" si="0"/>
        <v>141250</v>
      </c>
      <c r="I11" s="141">
        <f t="shared" si="0"/>
        <v>141250</v>
      </c>
      <c r="J11" s="141">
        <f t="shared" si="0"/>
        <v>141250</v>
      </c>
      <c r="K11" s="141">
        <f t="shared" si="0"/>
        <v>141250</v>
      </c>
      <c r="L11" s="141">
        <f t="shared" si="0"/>
        <v>141250</v>
      </c>
      <c r="M11" s="141">
        <f t="shared" si="0"/>
        <v>141250</v>
      </c>
      <c r="N11" s="141">
        <f t="shared" si="0"/>
        <v>141250</v>
      </c>
      <c r="O11" s="141">
        <f t="shared" si="0"/>
        <v>141250</v>
      </c>
      <c r="P11" s="141">
        <f t="shared" si="0"/>
        <v>141250</v>
      </c>
      <c r="Q11" s="154">
        <f t="shared" si="3"/>
        <v>1695000</v>
      </c>
    </row>
    <row r="12" spans="1:17" ht="15">
      <c r="A12" s="51" t="s">
        <v>199</v>
      </c>
      <c r="B12" s="56" t="s">
        <v>217</v>
      </c>
      <c r="C12" s="57" t="s">
        <v>218</v>
      </c>
      <c r="D12" s="128">
        <f>'Összesítő kiadás eredeti'!C65</f>
        <v>19702250</v>
      </c>
      <c r="E12" s="141">
        <v>0</v>
      </c>
      <c r="F12" s="141">
        <v>0</v>
      </c>
      <c r="G12" s="141">
        <v>0</v>
      </c>
      <c r="H12" s="141">
        <v>0</v>
      </c>
      <c r="I12" s="141">
        <v>2000000</v>
      </c>
      <c r="J12" s="141">
        <v>0</v>
      </c>
      <c r="K12" s="141">
        <v>4000000</v>
      </c>
      <c r="L12" s="141">
        <v>0</v>
      </c>
      <c r="M12" s="141">
        <v>9466250</v>
      </c>
      <c r="N12" s="141">
        <v>4000000</v>
      </c>
      <c r="O12" s="141">
        <v>236000</v>
      </c>
      <c r="P12" s="141">
        <v>0</v>
      </c>
      <c r="Q12" s="154">
        <f t="shared" si="3"/>
        <v>19702250</v>
      </c>
    </row>
    <row r="13" spans="1:17" ht="25.5">
      <c r="A13" s="51" t="s">
        <v>202</v>
      </c>
      <c r="B13" s="61" t="s">
        <v>220</v>
      </c>
      <c r="C13" s="57" t="s">
        <v>221</v>
      </c>
      <c r="D13" s="128"/>
      <c r="E13" s="141">
        <f t="shared" si="1"/>
        <v>0</v>
      </c>
      <c r="F13" s="141">
        <f t="shared" si="2"/>
        <v>0</v>
      </c>
      <c r="G13" s="141">
        <f t="shared" si="0"/>
        <v>0</v>
      </c>
      <c r="H13" s="141">
        <f t="shared" si="0"/>
        <v>0</v>
      </c>
      <c r="I13" s="141">
        <f t="shared" si="0"/>
        <v>0</v>
      </c>
      <c r="J13" s="141">
        <f t="shared" si="0"/>
        <v>0</v>
      </c>
      <c r="K13" s="141">
        <f t="shared" si="0"/>
        <v>0</v>
      </c>
      <c r="L13" s="141">
        <f t="shared" si="0"/>
        <v>0</v>
      </c>
      <c r="M13" s="141">
        <f t="shared" si="0"/>
        <v>0</v>
      </c>
      <c r="N13" s="141">
        <f t="shared" si="0"/>
        <v>0</v>
      </c>
      <c r="O13" s="141">
        <f t="shared" si="0"/>
        <v>0</v>
      </c>
      <c r="P13" s="141">
        <f t="shared" si="0"/>
        <v>0</v>
      </c>
      <c r="Q13" s="154">
        <f t="shared" si="3"/>
        <v>0</v>
      </c>
    </row>
    <row r="14" spans="1:17" ht="15">
      <c r="A14" s="51" t="s">
        <v>205</v>
      </c>
      <c r="B14" s="142" t="s">
        <v>371</v>
      </c>
      <c r="C14" s="143" t="s">
        <v>372</v>
      </c>
      <c r="D14" s="129">
        <f>'Összesítő kiadás eredeti'!C66</f>
        <v>591265</v>
      </c>
      <c r="E14" s="141">
        <v>591265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4">
        <f t="shared" si="3"/>
        <v>591265</v>
      </c>
    </row>
    <row r="15" spans="1:17" ht="15">
      <c r="A15" s="51" t="s">
        <v>208</v>
      </c>
      <c r="B15" s="263" t="s">
        <v>362</v>
      </c>
      <c r="C15" s="263"/>
      <c r="D15" s="141">
        <f>SUM(D6:D14)</f>
        <v>47040000</v>
      </c>
      <c r="E15" s="141">
        <f aca="true" t="shared" si="4" ref="E15:P15">SUM(E6:E14)</f>
        <v>2820138.75</v>
      </c>
      <c r="F15" s="141">
        <f t="shared" si="4"/>
        <v>2228873.75</v>
      </c>
      <c r="G15" s="141">
        <f t="shared" si="4"/>
        <v>2228873.75</v>
      </c>
      <c r="H15" s="141">
        <f t="shared" si="4"/>
        <v>2228873.75</v>
      </c>
      <c r="I15" s="141">
        <f t="shared" si="4"/>
        <v>4228873.75</v>
      </c>
      <c r="J15" s="141">
        <f t="shared" si="4"/>
        <v>2228873.75</v>
      </c>
      <c r="K15" s="141">
        <f t="shared" si="4"/>
        <v>6228873.75</v>
      </c>
      <c r="L15" s="141">
        <f t="shared" si="4"/>
        <v>2228873.75</v>
      </c>
      <c r="M15" s="141">
        <f t="shared" si="4"/>
        <v>11695123.75</v>
      </c>
      <c r="N15" s="141">
        <f t="shared" si="4"/>
        <v>6228873.75</v>
      </c>
      <c r="O15" s="141">
        <f t="shared" si="4"/>
        <v>2464873.75</v>
      </c>
      <c r="P15" s="141">
        <f t="shared" si="4"/>
        <v>2228873.75</v>
      </c>
      <c r="Q15" s="154">
        <f t="shared" si="3"/>
        <v>47040000</v>
      </c>
    </row>
    <row r="16" spans="1:17" ht="34.5" customHeight="1">
      <c r="A16" s="51" t="s">
        <v>211</v>
      </c>
      <c r="B16" s="56" t="s">
        <v>200</v>
      </c>
      <c r="C16" s="57" t="s">
        <v>201</v>
      </c>
      <c r="D16" s="128">
        <f>'Összesítő bevétel eredeti'!B11</f>
        <v>24311615</v>
      </c>
      <c r="E16" s="141">
        <f t="shared" si="1"/>
        <v>2025967.9166666667</v>
      </c>
      <c r="F16" s="141">
        <f t="shared" si="2"/>
        <v>2025967.9166666667</v>
      </c>
      <c r="G16" s="141">
        <f t="shared" si="0"/>
        <v>2025967.9166666667</v>
      </c>
      <c r="H16" s="141">
        <f t="shared" si="0"/>
        <v>2025967.9166666667</v>
      </c>
      <c r="I16" s="141">
        <f t="shared" si="0"/>
        <v>2025967.9166666667</v>
      </c>
      <c r="J16" s="141">
        <f t="shared" si="0"/>
        <v>2025967.9166666667</v>
      </c>
      <c r="K16" s="141">
        <f t="shared" si="0"/>
        <v>2025967.9166666667</v>
      </c>
      <c r="L16" s="141">
        <f t="shared" si="0"/>
        <v>2025967.9166666667</v>
      </c>
      <c r="M16" s="141">
        <f t="shared" si="0"/>
        <v>2025967.9166666667</v>
      </c>
      <c r="N16" s="141">
        <f t="shared" si="0"/>
        <v>2025967.9166666667</v>
      </c>
      <c r="O16" s="141">
        <f t="shared" si="0"/>
        <v>2025967.9166666667</v>
      </c>
      <c r="P16" s="141">
        <f t="shared" si="0"/>
        <v>2025967.9166666667</v>
      </c>
      <c r="Q16" s="154">
        <f t="shared" si="3"/>
        <v>24311615.000000004</v>
      </c>
    </row>
    <row r="17" spans="1:17" ht="51">
      <c r="A17" s="51" t="s">
        <v>213</v>
      </c>
      <c r="B17" s="56" t="s">
        <v>225</v>
      </c>
      <c r="C17" s="57" t="s">
        <v>226</v>
      </c>
      <c r="D17" s="128">
        <f>'Összesítő bevétel eredeti'!B13</f>
        <v>0</v>
      </c>
      <c r="E17" s="141">
        <f t="shared" si="1"/>
        <v>0</v>
      </c>
      <c r="F17" s="141">
        <f t="shared" si="2"/>
        <v>0</v>
      </c>
      <c r="G17" s="141">
        <f t="shared" si="0"/>
        <v>0</v>
      </c>
      <c r="H17" s="141">
        <f t="shared" si="0"/>
        <v>0</v>
      </c>
      <c r="I17" s="141">
        <f t="shared" si="0"/>
        <v>0</v>
      </c>
      <c r="J17" s="141">
        <f t="shared" si="0"/>
        <v>0</v>
      </c>
      <c r="K17" s="141">
        <f t="shared" si="0"/>
        <v>0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0</v>
      </c>
      <c r="P17" s="141">
        <f t="shared" si="0"/>
        <v>0</v>
      </c>
      <c r="Q17" s="154">
        <f t="shared" si="3"/>
        <v>0</v>
      </c>
    </row>
    <row r="18" spans="1:17" ht="15">
      <c r="A18" s="51" t="s">
        <v>216</v>
      </c>
      <c r="B18" s="56" t="s">
        <v>203</v>
      </c>
      <c r="C18" s="57" t="s">
        <v>204</v>
      </c>
      <c r="D18" s="128">
        <f>'Összesítő bevétel eredeti'!B26</f>
        <v>3500000</v>
      </c>
      <c r="E18" s="141"/>
      <c r="F18" s="141"/>
      <c r="G18" s="141">
        <v>1500000</v>
      </c>
      <c r="H18" s="141">
        <v>100000</v>
      </c>
      <c r="I18" s="141">
        <v>100000</v>
      </c>
      <c r="J18" s="141">
        <v>0</v>
      </c>
      <c r="K18" s="141"/>
      <c r="L18" s="141"/>
      <c r="M18" s="141">
        <v>1600000</v>
      </c>
      <c r="N18" s="141">
        <v>100000</v>
      </c>
      <c r="O18" s="141"/>
      <c r="P18" s="141">
        <v>100000</v>
      </c>
      <c r="Q18" s="154">
        <f t="shared" si="3"/>
        <v>3500000</v>
      </c>
    </row>
    <row r="19" spans="1:17" ht="15">
      <c r="A19" s="51" t="s">
        <v>219</v>
      </c>
      <c r="B19" s="56" t="s">
        <v>206</v>
      </c>
      <c r="C19" s="57" t="s">
        <v>207</v>
      </c>
      <c r="D19" s="128">
        <f>'Összesítő bevétel eredeti'!B32</f>
        <v>2763682</v>
      </c>
      <c r="E19" s="141">
        <f t="shared" si="1"/>
        <v>230306.83333333334</v>
      </c>
      <c r="F19" s="141">
        <f t="shared" si="2"/>
        <v>230306.83333333334</v>
      </c>
      <c r="G19" s="141">
        <f t="shared" si="0"/>
        <v>230306.83333333334</v>
      </c>
      <c r="H19" s="141">
        <f t="shared" si="0"/>
        <v>230306.83333333334</v>
      </c>
      <c r="I19" s="141">
        <f t="shared" si="0"/>
        <v>230306.83333333334</v>
      </c>
      <c r="J19" s="141">
        <f t="shared" si="0"/>
        <v>230306.83333333334</v>
      </c>
      <c r="K19" s="141">
        <f t="shared" si="0"/>
        <v>230306.83333333334</v>
      </c>
      <c r="L19" s="141">
        <f t="shared" si="0"/>
        <v>230306.83333333334</v>
      </c>
      <c r="M19" s="141">
        <f t="shared" si="0"/>
        <v>230306.83333333334</v>
      </c>
      <c r="N19" s="141">
        <f t="shared" si="0"/>
        <v>230306.83333333334</v>
      </c>
      <c r="O19" s="141">
        <f t="shared" si="0"/>
        <v>230306.83333333334</v>
      </c>
      <c r="P19" s="141">
        <f t="shared" si="0"/>
        <v>230306.83333333334</v>
      </c>
      <c r="Q19" s="154">
        <f t="shared" si="3"/>
        <v>2763682</v>
      </c>
    </row>
    <row r="20" spans="1:17" ht="15">
      <c r="A20" s="51" t="s">
        <v>222</v>
      </c>
      <c r="B20" s="56" t="s">
        <v>228</v>
      </c>
      <c r="C20" s="57" t="s">
        <v>229</v>
      </c>
      <c r="D20" s="128">
        <v>0</v>
      </c>
      <c r="E20" s="141">
        <f t="shared" si="1"/>
        <v>0</v>
      </c>
      <c r="F20" s="141">
        <f t="shared" si="2"/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41">
        <f t="shared" si="0"/>
        <v>0</v>
      </c>
      <c r="L20" s="141">
        <f t="shared" si="0"/>
        <v>0</v>
      </c>
      <c r="M20" s="141">
        <f t="shared" si="0"/>
        <v>0</v>
      </c>
      <c r="N20" s="141">
        <f t="shared" si="0"/>
        <v>0</v>
      </c>
      <c r="O20" s="141">
        <f t="shared" si="0"/>
        <v>0</v>
      </c>
      <c r="P20" s="141">
        <f t="shared" si="0"/>
        <v>0</v>
      </c>
      <c r="Q20" s="154">
        <f t="shared" si="3"/>
        <v>0</v>
      </c>
    </row>
    <row r="21" spans="1:17" ht="25.5">
      <c r="A21" s="51" t="s">
        <v>224</v>
      </c>
      <c r="B21" s="56" t="s">
        <v>209</v>
      </c>
      <c r="C21" s="57" t="s">
        <v>210</v>
      </c>
      <c r="D21" s="128">
        <f>'Összesítő bevétel eredeti'!B37</f>
        <v>0</v>
      </c>
      <c r="E21" s="141">
        <f t="shared" si="1"/>
        <v>0</v>
      </c>
      <c r="F21" s="141">
        <f t="shared" si="2"/>
        <v>0</v>
      </c>
      <c r="G21" s="141">
        <f t="shared" si="0"/>
        <v>0</v>
      </c>
      <c r="H21" s="141">
        <f t="shared" si="0"/>
        <v>0</v>
      </c>
      <c r="I21" s="141">
        <f t="shared" si="0"/>
        <v>0</v>
      </c>
      <c r="J21" s="141">
        <f t="shared" si="0"/>
        <v>0</v>
      </c>
      <c r="K21" s="141">
        <f t="shared" si="0"/>
        <v>0</v>
      </c>
      <c r="L21" s="141">
        <f t="shared" si="0"/>
        <v>0</v>
      </c>
      <c r="M21" s="141">
        <f t="shared" si="0"/>
        <v>0</v>
      </c>
      <c r="N21" s="141">
        <f t="shared" si="0"/>
        <v>0</v>
      </c>
      <c r="O21" s="141">
        <f t="shared" si="0"/>
        <v>0</v>
      </c>
      <c r="P21" s="141">
        <f t="shared" si="0"/>
        <v>0</v>
      </c>
      <c r="Q21" s="154">
        <f t="shared" si="3"/>
        <v>0</v>
      </c>
    </row>
    <row r="22" spans="1:17" ht="25.5">
      <c r="A22" s="51" t="s">
        <v>227</v>
      </c>
      <c r="B22" s="56" t="s">
        <v>230</v>
      </c>
      <c r="C22" s="57" t="s">
        <v>231</v>
      </c>
      <c r="D22" s="128">
        <f>'Összesítő bevétel eredeti'!B39</f>
        <v>0</v>
      </c>
      <c r="E22" s="141">
        <f t="shared" si="1"/>
        <v>0</v>
      </c>
      <c r="F22" s="141">
        <f t="shared" si="2"/>
        <v>0</v>
      </c>
      <c r="G22" s="141">
        <f aca="true" t="shared" si="5" ref="G22:P23">$D22/12</f>
        <v>0</v>
      </c>
      <c r="H22" s="141">
        <f t="shared" si="5"/>
        <v>0</v>
      </c>
      <c r="I22" s="141">
        <f t="shared" si="5"/>
        <v>0</v>
      </c>
      <c r="J22" s="141">
        <f t="shared" si="5"/>
        <v>0</v>
      </c>
      <c r="K22" s="141">
        <f t="shared" si="5"/>
        <v>0</v>
      </c>
      <c r="L22" s="141">
        <f t="shared" si="5"/>
        <v>0</v>
      </c>
      <c r="M22" s="141">
        <f t="shared" si="5"/>
        <v>0</v>
      </c>
      <c r="N22" s="141">
        <f t="shared" si="5"/>
        <v>0</v>
      </c>
      <c r="O22" s="141">
        <f t="shared" si="5"/>
        <v>0</v>
      </c>
      <c r="P22" s="141">
        <f t="shared" si="5"/>
        <v>0</v>
      </c>
      <c r="Q22" s="154">
        <f t="shared" si="3"/>
        <v>0</v>
      </c>
    </row>
    <row r="23" spans="1:17" ht="15">
      <c r="A23" s="51" t="s">
        <v>313</v>
      </c>
      <c r="B23" s="142" t="s">
        <v>369</v>
      </c>
      <c r="C23" s="143" t="s">
        <v>370</v>
      </c>
      <c r="D23" s="129">
        <f>'Összesítő bevétel eredeti'!B41</f>
        <v>16464703</v>
      </c>
      <c r="E23" s="141">
        <f t="shared" si="1"/>
        <v>1372058.5833333333</v>
      </c>
      <c r="F23" s="141">
        <f t="shared" si="2"/>
        <v>1372058.5833333333</v>
      </c>
      <c r="G23" s="141">
        <f t="shared" si="5"/>
        <v>1372058.5833333333</v>
      </c>
      <c r="H23" s="141">
        <f t="shared" si="5"/>
        <v>1372058.5833333333</v>
      </c>
      <c r="I23" s="141">
        <f t="shared" si="5"/>
        <v>1372058.5833333333</v>
      </c>
      <c r="J23" s="141">
        <f t="shared" si="5"/>
        <v>1372058.5833333333</v>
      </c>
      <c r="K23" s="141">
        <f t="shared" si="5"/>
        <v>1372058.5833333333</v>
      </c>
      <c r="L23" s="141">
        <f t="shared" si="5"/>
        <v>1372058.5833333333</v>
      </c>
      <c r="M23" s="141">
        <f t="shared" si="5"/>
        <v>1372058.5833333333</v>
      </c>
      <c r="N23" s="141">
        <f t="shared" si="5"/>
        <v>1372058.5833333333</v>
      </c>
      <c r="O23" s="141">
        <f t="shared" si="5"/>
        <v>1372058.5833333333</v>
      </c>
      <c r="P23" s="141">
        <f t="shared" si="5"/>
        <v>1372058.5833333333</v>
      </c>
      <c r="Q23" s="154">
        <f t="shared" si="3"/>
        <v>16464703.000000002</v>
      </c>
    </row>
    <row r="24" spans="1:17" ht="15">
      <c r="A24" s="51" t="s">
        <v>315</v>
      </c>
      <c r="B24" s="263" t="s">
        <v>407</v>
      </c>
      <c r="C24" s="263"/>
      <c r="D24" s="141">
        <f>SUM(D16:D23)</f>
        <v>47040000</v>
      </c>
      <c r="E24" s="141">
        <f aca="true" t="shared" si="6" ref="E24:P24">SUM(E16:E23)</f>
        <v>3628333.333333333</v>
      </c>
      <c r="F24" s="141">
        <f t="shared" si="6"/>
        <v>3628333.333333333</v>
      </c>
      <c r="G24" s="141">
        <f t="shared" si="6"/>
        <v>5128333.333333334</v>
      </c>
      <c r="H24" s="141">
        <f t="shared" si="6"/>
        <v>3728333.333333334</v>
      </c>
      <c r="I24" s="141">
        <f t="shared" si="6"/>
        <v>3728333.333333334</v>
      </c>
      <c r="J24" s="141">
        <f t="shared" si="6"/>
        <v>3628333.333333333</v>
      </c>
      <c r="K24" s="141">
        <f t="shared" si="6"/>
        <v>3628333.333333333</v>
      </c>
      <c r="L24" s="141">
        <f t="shared" si="6"/>
        <v>3628333.333333333</v>
      </c>
      <c r="M24" s="141">
        <f t="shared" si="6"/>
        <v>5228333.333333334</v>
      </c>
      <c r="N24" s="141">
        <f t="shared" si="6"/>
        <v>3728333.333333334</v>
      </c>
      <c r="O24" s="141">
        <f t="shared" si="6"/>
        <v>3628333.333333333</v>
      </c>
      <c r="P24" s="141">
        <f t="shared" si="6"/>
        <v>3728333.333333334</v>
      </c>
      <c r="Q24" s="154">
        <f t="shared" si="3"/>
        <v>47040000.00000001</v>
      </c>
    </row>
  </sheetData>
  <sheetProtection/>
  <mergeCells count="5">
    <mergeCell ref="B24:C24"/>
    <mergeCell ref="A1:L1"/>
    <mergeCell ref="A2:O2"/>
    <mergeCell ref="N3:P3"/>
    <mergeCell ref="B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J27" sqref="J27"/>
    </sheetView>
  </sheetViews>
  <sheetFormatPr defaultColWidth="9.140625" defaultRowHeight="15"/>
  <cols>
    <col min="3" max="3" width="21.421875" style="0" customWidth="1"/>
    <col min="5" max="5" width="16.00390625" style="0" customWidth="1"/>
    <col min="6" max="6" width="5.8515625" style="0" customWidth="1"/>
    <col min="8" max="8" width="26.00390625" style="0" customWidth="1"/>
    <col min="9" max="9" width="6.7109375" style="0" customWidth="1"/>
    <col min="10" max="10" width="18.28125" style="0" customWidth="1"/>
  </cols>
  <sheetData>
    <row r="1" spans="1:10" ht="15">
      <c r="A1" s="261" t="s">
        <v>476</v>
      </c>
      <c r="B1" s="261"/>
      <c r="C1" s="261"/>
      <c r="D1" s="261"/>
      <c r="E1" s="261"/>
      <c r="F1" s="261"/>
      <c r="G1" s="261"/>
      <c r="H1" s="261"/>
      <c r="I1" s="144"/>
      <c r="J1" s="144"/>
    </row>
    <row r="3" spans="1:10" ht="15.75">
      <c r="A3" s="233" t="s">
        <v>477</v>
      </c>
      <c r="B3" s="233"/>
      <c r="C3" s="212"/>
      <c r="D3" s="212"/>
      <c r="E3" s="212"/>
      <c r="F3" s="212"/>
      <c r="G3" s="212"/>
      <c r="H3" s="212"/>
      <c r="I3" s="212"/>
      <c r="J3" s="212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213" t="s">
        <v>279</v>
      </c>
      <c r="J4" s="213"/>
    </row>
    <row r="5" spans="1:10" ht="15.75">
      <c r="A5" s="214" t="s">
        <v>407</v>
      </c>
      <c r="B5" s="214"/>
      <c r="C5" s="214"/>
      <c r="D5" s="214"/>
      <c r="E5" s="214"/>
      <c r="F5" s="214" t="s">
        <v>408</v>
      </c>
      <c r="G5" s="214"/>
      <c r="H5" s="214"/>
      <c r="I5" s="214"/>
      <c r="J5" s="214"/>
    </row>
    <row r="6" spans="1:10" ht="15.75">
      <c r="A6" s="232" t="s">
        <v>409</v>
      </c>
      <c r="B6" s="232"/>
      <c r="C6" s="232"/>
      <c r="D6" s="232"/>
      <c r="E6" s="232"/>
      <c r="F6" s="232" t="s">
        <v>410</v>
      </c>
      <c r="G6" s="232"/>
      <c r="H6" s="232"/>
      <c r="I6" s="232"/>
      <c r="J6" s="232"/>
    </row>
    <row r="7" spans="1:10" ht="15">
      <c r="A7" s="265"/>
      <c r="B7" s="265" t="s">
        <v>172</v>
      </c>
      <c r="C7" s="265" t="s">
        <v>173</v>
      </c>
      <c r="D7" s="265" t="s">
        <v>180</v>
      </c>
      <c r="E7" s="265" t="s">
        <v>364</v>
      </c>
      <c r="F7" s="265"/>
      <c r="G7" s="265" t="s">
        <v>172</v>
      </c>
      <c r="H7" s="265" t="s">
        <v>173</v>
      </c>
      <c r="I7" s="265" t="s">
        <v>180</v>
      </c>
      <c r="J7" s="265" t="s">
        <v>364</v>
      </c>
    </row>
    <row r="8" spans="1:10" ht="15">
      <c r="A8" s="265"/>
      <c r="B8" s="265"/>
      <c r="C8" s="265"/>
      <c r="D8" s="265"/>
      <c r="E8" s="265"/>
      <c r="F8" s="265"/>
      <c r="G8" s="265"/>
      <c r="H8" s="265"/>
      <c r="I8" s="265"/>
      <c r="J8" s="265"/>
    </row>
    <row r="9" spans="1:10" ht="42.75" customHeight="1">
      <c r="A9" s="145" t="s">
        <v>411</v>
      </c>
      <c r="B9" s="145" t="s">
        <v>177</v>
      </c>
      <c r="C9" s="56" t="s">
        <v>200</v>
      </c>
      <c r="D9" s="57" t="s">
        <v>201</v>
      </c>
      <c r="E9" s="128">
        <f>'Összesítő bevétel eredeti'!B11</f>
        <v>24311615</v>
      </c>
      <c r="F9" s="145" t="s">
        <v>411</v>
      </c>
      <c r="G9" s="145" t="s">
        <v>177</v>
      </c>
      <c r="H9" s="56" t="s">
        <v>184</v>
      </c>
      <c r="I9" s="57" t="s">
        <v>185</v>
      </c>
      <c r="J9" s="146">
        <f>'Összesítő kiadás eredeti'!C6</f>
        <v>10490000</v>
      </c>
    </row>
    <row r="10" spans="1:10" ht="31.5" customHeight="1">
      <c r="A10" s="145"/>
      <c r="B10" s="145" t="s">
        <v>178</v>
      </c>
      <c r="C10" s="56" t="s">
        <v>203</v>
      </c>
      <c r="D10" s="57" t="s">
        <v>204</v>
      </c>
      <c r="E10" s="128">
        <f>'Összesítő bevétel eredeti'!B26</f>
        <v>3500000</v>
      </c>
      <c r="F10" s="145"/>
      <c r="G10" s="145" t="s">
        <v>178</v>
      </c>
      <c r="H10" s="56" t="s">
        <v>186</v>
      </c>
      <c r="I10" s="57" t="s">
        <v>187</v>
      </c>
      <c r="J10" s="146">
        <f>'Összesítő kiadás eredeti'!C11</f>
        <v>1555000</v>
      </c>
    </row>
    <row r="11" spans="1:10" ht="26.25" customHeight="1">
      <c r="A11" s="145"/>
      <c r="B11" s="145" t="s">
        <v>188</v>
      </c>
      <c r="C11" s="56" t="s">
        <v>206</v>
      </c>
      <c r="D11" s="57" t="s">
        <v>207</v>
      </c>
      <c r="E11" s="128">
        <f>'Összesítő bevétel eredeti'!B32</f>
        <v>2763682</v>
      </c>
      <c r="F11" s="145"/>
      <c r="G11" s="145" t="s">
        <v>188</v>
      </c>
      <c r="H11" s="56" t="s">
        <v>189</v>
      </c>
      <c r="I11" s="57" t="s">
        <v>190</v>
      </c>
      <c r="J11" s="146">
        <f>'Összesítő kiadás eredeti'!C45</f>
        <v>7533485</v>
      </c>
    </row>
    <row r="12" spans="1:10" ht="31.5" customHeight="1">
      <c r="A12" s="145"/>
      <c r="B12" s="145" t="s">
        <v>191</v>
      </c>
      <c r="C12" s="56" t="s">
        <v>209</v>
      </c>
      <c r="D12" s="57" t="s">
        <v>210</v>
      </c>
      <c r="E12" s="128">
        <f>'Összesítő bevétel eredeti'!B37</f>
        <v>0</v>
      </c>
      <c r="F12" s="145"/>
      <c r="G12" s="145" t="s">
        <v>191</v>
      </c>
      <c r="H12" s="59" t="s">
        <v>192</v>
      </c>
      <c r="I12" s="57" t="s">
        <v>193</v>
      </c>
      <c r="J12" s="126">
        <f>'Összesítő kiadás eredeti'!C49</f>
        <v>2835000</v>
      </c>
    </row>
    <row r="13" spans="1:10" ht="23.25" customHeight="1">
      <c r="A13" s="145"/>
      <c r="B13" s="145" t="s">
        <v>194</v>
      </c>
      <c r="C13" s="145" t="s">
        <v>419</v>
      </c>
      <c r="D13" s="145"/>
      <c r="E13" s="147">
        <f>'Összesítő bevétel eredeti'!B41</f>
        <v>16464703</v>
      </c>
      <c r="F13" s="145"/>
      <c r="G13" s="145" t="s">
        <v>194</v>
      </c>
      <c r="H13" s="61" t="s">
        <v>195</v>
      </c>
      <c r="I13" s="57" t="s">
        <v>196</v>
      </c>
      <c r="J13" s="126">
        <f>'Összesítő kiadás eredeti'!C56</f>
        <v>2638000</v>
      </c>
    </row>
    <row r="14" spans="1:10" ht="24" customHeight="1">
      <c r="A14" s="145"/>
      <c r="B14" s="145" t="s">
        <v>197</v>
      </c>
      <c r="C14" s="145"/>
      <c r="D14" s="145"/>
      <c r="E14" s="147"/>
      <c r="F14" s="145"/>
      <c r="G14" s="145" t="s">
        <v>197</v>
      </c>
      <c r="H14" s="61" t="s">
        <v>126</v>
      </c>
      <c r="I14" s="57"/>
      <c r="J14" s="126">
        <f>'Összesítő kiadás eredeti'!C66</f>
        <v>591265</v>
      </c>
    </row>
    <row r="15" spans="1:10" ht="31.5" customHeight="1">
      <c r="A15" s="145"/>
      <c r="B15" s="145"/>
      <c r="C15" s="148" t="s">
        <v>412</v>
      </c>
      <c r="D15" s="149"/>
      <c r="E15" s="150">
        <f>SUM(E9:E13)</f>
        <v>47040000</v>
      </c>
      <c r="F15" s="145"/>
      <c r="G15" s="145" t="s">
        <v>197</v>
      </c>
      <c r="H15" s="148" t="s">
        <v>413</v>
      </c>
      <c r="I15" s="149"/>
      <c r="J15" s="151">
        <f>SUM(J9:J14)</f>
        <v>25642750</v>
      </c>
    </row>
    <row r="16" spans="1:10" ht="18.75" customHeight="1">
      <c r="A16" s="152" t="s">
        <v>414</v>
      </c>
      <c r="B16" s="152"/>
      <c r="C16" s="152"/>
      <c r="D16" s="152"/>
      <c r="E16" s="150"/>
      <c r="F16" s="152" t="s">
        <v>415</v>
      </c>
      <c r="G16" s="152"/>
      <c r="H16" s="152"/>
      <c r="I16" s="152"/>
      <c r="J16" s="151"/>
    </row>
    <row r="17" spans="1:10" ht="42" customHeight="1">
      <c r="A17" s="145" t="s">
        <v>416</v>
      </c>
      <c r="B17" s="145" t="s">
        <v>199</v>
      </c>
      <c r="C17" s="56" t="s">
        <v>225</v>
      </c>
      <c r="D17" s="57" t="s">
        <v>226</v>
      </c>
      <c r="E17" s="128">
        <f>'Összesítő bevétel eredeti'!B13</f>
        <v>0</v>
      </c>
      <c r="F17" s="145" t="s">
        <v>416</v>
      </c>
      <c r="G17" s="145" t="s">
        <v>199</v>
      </c>
      <c r="H17" s="56" t="s">
        <v>214</v>
      </c>
      <c r="I17" s="57" t="s">
        <v>215</v>
      </c>
      <c r="J17" s="126">
        <f>'Összesítő kiadás eredeti'!C61</f>
        <v>1695000</v>
      </c>
    </row>
    <row r="18" spans="1:10" ht="21.75" customHeight="1">
      <c r="A18" s="145"/>
      <c r="B18" s="145" t="s">
        <v>202</v>
      </c>
      <c r="C18" s="56" t="s">
        <v>228</v>
      </c>
      <c r="D18" s="57" t="s">
        <v>229</v>
      </c>
      <c r="E18" s="128">
        <v>0</v>
      </c>
      <c r="F18" s="145"/>
      <c r="G18" s="145" t="s">
        <v>202</v>
      </c>
      <c r="H18" s="56" t="s">
        <v>217</v>
      </c>
      <c r="I18" s="57" t="s">
        <v>218</v>
      </c>
      <c r="J18" s="126">
        <f>'Összesítő kiadás eredeti'!C65</f>
        <v>19702250</v>
      </c>
    </row>
    <row r="19" spans="1:10" ht="31.5" customHeight="1">
      <c r="A19" s="145"/>
      <c r="B19" s="145" t="s">
        <v>205</v>
      </c>
      <c r="C19" s="56" t="s">
        <v>230</v>
      </c>
      <c r="D19" s="57" t="s">
        <v>231</v>
      </c>
      <c r="E19" s="128">
        <f>'Összesítő bevétel eredeti'!B39</f>
        <v>0</v>
      </c>
      <c r="F19" s="145"/>
      <c r="G19" s="145" t="s">
        <v>205</v>
      </c>
      <c r="H19" s="61" t="s">
        <v>220</v>
      </c>
      <c r="I19" s="57" t="s">
        <v>221</v>
      </c>
      <c r="J19" s="126">
        <v>0</v>
      </c>
    </row>
    <row r="20" spans="1:10" ht="18.75" customHeight="1">
      <c r="A20" s="145"/>
      <c r="B20" s="145" t="s">
        <v>219</v>
      </c>
      <c r="C20" s="148" t="s">
        <v>417</v>
      </c>
      <c r="D20" s="149"/>
      <c r="E20" s="150">
        <f>SUM(E17:E19)</f>
        <v>0</v>
      </c>
      <c r="F20" s="145"/>
      <c r="G20" s="145" t="s">
        <v>219</v>
      </c>
      <c r="H20" s="148" t="s">
        <v>418</v>
      </c>
      <c r="I20" s="149"/>
      <c r="J20" s="151">
        <f>SUM(J17:J19)</f>
        <v>21397250</v>
      </c>
    </row>
    <row r="22" spans="3:10" ht="15">
      <c r="C22" s="153" t="s">
        <v>179</v>
      </c>
      <c r="E22" s="154">
        <f>E15+E20</f>
        <v>47040000</v>
      </c>
      <c r="J22" s="154">
        <f>J15+J20</f>
        <v>47040000</v>
      </c>
    </row>
  </sheetData>
  <sheetProtection/>
  <mergeCells count="17">
    <mergeCell ref="A6:E6"/>
    <mergeCell ref="F6:J6"/>
    <mergeCell ref="A1:H1"/>
    <mergeCell ref="A3:J3"/>
    <mergeCell ref="I4:J4"/>
    <mergeCell ref="A5:E5"/>
    <mergeCell ref="F5:J5"/>
    <mergeCell ref="G7:G8"/>
    <mergeCell ref="H7:H8"/>
    <mergeCell ref="I7:I8"/>
    <mergeCell ref="J7:J8"/>
    <mergeCell ref="E7:E8"/>
    <mergeCell ref="F7:F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33.421875" style="0" customWidth="1"/>
    <col min="3" max="3" width="16.7109375" style="0" customWidth="1"/>
    <col min="4" max="4" width="12.7109375" style="0" customWidth="1"/>
    <col min="5" max="5" width="14.00390625" style="0" customWidth="1"/>
    <col min="6" max="6" width="16.7109375" style="0" customWidth="1"/>
  </cols>
  <sheetData>
    <row r="1" spans="1:6" ht="15">
      <c r="A1" s="261" t="s">
        <v>478</v>
      </c>
      <c r="B1" s="261"/>
      <c r="C1" s="261"/>
      <c r="D1" s="261"/>
      <c r="E1" s="261"/>
      <c r="F1" s="261"/>
    </row>
    <row r="2" spans="1:6" ht="15">
      <c r="A2" s="49"/>
      <c r="B2" s="49"/>
      <c r="C2" s="49"/>
      <c r="D2" s="49"/>
      <c r="E2" s="49"/>
      <c r="F2" s="49"/>
    </row>
    <row r="3" spans="1:6" ht="56.25" customHeight="1">
      <c r="A3" s="264" t="s">
        <v>420</v>
      </c>
      <c r="B3" s="264"/>
      <c r="C3" s="264"/>
      <c r="D3" s="264"/>
      <c r="E3" s="264"/>
      <c r="F3" s="264"/>
    </row>
    <row r="4" spans="1:6" ht="15">
      <c r="A4" s="49"/>
      <c r="B4" s="49"/>
      <c r="C4" s="49"/>
      <c r="D4" s="49"/>
      <c r="E4" s="49"/>
      <c r="F4" s="49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6" ht="15">
      <c r="A7" s="49"/>
      <c r="B7" s="49"/>
      <c r="C7" s="49"/>
      <c r="D7" s="49"/>
      <c r="E7" s="254" t="s">
        <v>279</v>
      </c>
      <c r="F7" s="254"/>
    </row>
    <row r="8" spans="1:6" ht="15">
      <c r="A8" s="119" t="s">
        <v>172</v>
      </c>
      <c r="B8" s="155" t="s">
        <v>173</v>
      </c>
      <c r="C8" s="155" t="s">
        <v>421</v>
      </c>
      <c r="D8" s="155" t="s">
        <v>422</v>
      </c>
      <c r="E8" s="155" t="s">
        <v>423</v>
      </c>
      <c r="F8" s="155" t="s">
        <v>482</v>
      </c>
    </row>
    <row r="9" spans="1:6" ht="15">
      <c r="A9" s="119" t="s">
        <v>174</v>
      </c>
      <c r="B9" s="155" t="s">
        <v>175</v>
      </c>
      <c r="C9" s="155" t="s">
        <v>176</v>
      </c>
      <c r="D9" s="155" t="s">
        <v>182</v>
      </c>
      <c r="E9" s="155" t="s">
        <v>365</v>
      </c>
      <c r="F9" s="155" t="s">
        <v>366</v>
      </c>
    </row>
    <row r="10" spans="1:6" ht="44.25" customHeight="1">
      <c r="A10" s="51" t="s">
        <v>177</v>
      </c>
      <c r="B10" s="125" t="s">
        <v>424</v>
      </c>
      <c r="C10" s="156">
        <f>'Összesítő bevétel eredeti'!B23</f>
        <v>3400000</v>
      </c>
      <c r="D10" s="156">
        <v>3500000</v>
      </c>
      <c r="E10" s="156">
        <v>3600000</v>
      </c>
      <c r="F10" s="156">
        <v>3700000</v>
      </c>
    </row>
    <row r="11" spans="1:6" ht="64.5" customHeight="1">
      <c r="A11" s="51" t="s">
        <v>178</v>
      </c>
      <c r="B11" s="125" t="s">
        <v>425</v>
      </c>
      <c r="C11" s="156">
        <f>'Összesítő bevétel eredeti'!B29</f>
        <v>2700000</v>
      </c>
      <c r="D11" s="156">
        <v>2800000</v>
      </c>
      <c r="E11" s="156">
        <v>2900000</v>
      </c>
      <c r="F11" s="156">
        <v>3000000</v>
      </c>
    </row>
    <row r="12" spans="1:6" ht="24" customHeight="1">
      <c r="A12" s="51" t="s">
        <v>188</v>
      </c>
      <c r="B12" s="125" t="s">
        <v>426</v>
      </c>
      <c r="C12" s="156">
        <v>0</v>
      </c>
      <c r="D12" s="156"/>
      <c r="E12" s="156"/>
      <c r="F12" s="156"/>
    </row>
    <row r="13" spans="1:6" ht="60" customHeight="1">
      <c r="A13" s="51" t="s">
        <v>191</v>
      </c>
      <c r="B13" s="125" t="s">
        <v>427</v>
      </c>
      <c r="C13" s="156">
        <v>0</v>
      </c>
      <c r="D13" s="156"/>
      <c r="E13" s="156"/>
      <c r="F13" s="156"/>
    </row>
    <row r="14" spans="1:6" ht="54" customHeight="1">
      <c r="A14" s="51" t="s">
        <v>194</v>
      </c>
      <c r="B14" s="125" t="s">
        <v>428</v>
      </c>
      <c r="C14" s="156">
        <f>'Összesítő bevétel eredeti'!B24</f>
        <v>100000</v>
      </c>
      <c r="D14" s="156">
        <v>150000</v>
      </c>
      <c r="E14" s="156">
        <v>200000</v>
      </c>
      <c r="F14" s="156">
        <v>250000</v>
      </c>
    </row>
    <row r="15" spans="1:6" ht="35.25" customHeight="1">
      <c r="A15" s="51" t="s">
        <v>197</v>
      </c>
      <c r="B15" s="125" t="s">
        <v>429</v>
      </c>
      <c r="C15" s="156">
        <v>0</v>
      </c>
      <c r="D15" s="156">
        <v>0</v>
      </c>
      <c r="E15" s="156">
        <v>0</v>
      </c>
      <c r="F15" s="156">
        <v>0</v>
      </c>
    </row>
    <row r="16" spans="1:6" ht="31.5" customHeight="1">
      <c r="A16" s="121" t="s">
        <v>199</v>
      </c>
      <c r="B16" s="157" t="s">
        <v>430</v>
      </c>
      <c r="C16" s="158">
        <f>SUM(C10:C15)</f>
        <v>6200000</v>
      </c>
      <c r="D16" s="158">
        <f>SUM(D10:D15)</f>
        <v>6450000</v>
      </c>
      <c r="E16" s="158">
        <f>SUM(E10:E15)</f>
        <v>6700000</v>
      </c>
      <c r="F16" s="158">
        <f>SUM(F10:F15)</f>
        <v>6950000</v>
      </c>
    </row>
    <row r="17" spans="1:6" ht="15">
      <c r="A17" s="49"/>
      <c r="B17" s="49"/>
      <c r="C17" s="49"/>
      <c r="D17" s="49"/>
      <c r="E17" s="49"/>
      <c r="F17" s="49"/>
    </row>
    <row r="18" spans="1:6" ht="15">
      <c r="A18" s="49"/>
      <c r="B18" s="49"/>
      <c r="C18" s="49"/>
      <c r="D18" s="49"/>
      <c r="E18" s="49"/>
      <c r="F18" s="49"/>
    </row>
  </sheetData>
  <sheetProtection/>
  <mergeCells count="3">
    <mergeCell ref="A1:F1"/>
    <mergeCell ref="A3:F3"/>
    <mergeCell ref="E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3" sqref="B63"/>
    </sheetView>
  </sheetViews>
  <sheetFormatPr defaultColWidth="9.140625" defaultRowHeight="15"/>
  <cols>
    <col min="1" max="1" width="55.57421875" style="28" customWidth="1"/>
    <col min="2" max="2" width="13.57421875" style="2" customWidth="1"/>
    <col min="3" max="3" width="18.28125" style="28" customWidth="1"/>
    <col min="4" max="4" width="24.00390625" style="5" customWidth="1"/>
    <col min="5" max="5" width="13.140625" style="5" customWidth="1"/>
    <col min="6" max="6" width="10.57421875" style="5" customWidth="1"/>
    <col min="7" max="7" width="11.28125" style="5" customWidth="1"/>
    <col min="8" max="9" width="12.421875" style="5" customWidth="1"/>
    <col min="10" max="10" width="11.8515625" style="5" customWidth="1"/>
    <col min="11" max="11" width="12.57421875" style="5" customWidth="1"/>
    <col min="12" max="12" width="13.140625" style="5" customWidth="1"/>
    <col min="13" max="14" width="11.00390625" style="5" customWidth="1"/>
    <col min="15" max="16" width="12.28125" style="5" customWidth="1"/>
    <col min="17" max="18" width="9.140625" style="5" customWidth="1"/>
    <col min="19" max="19" width="12.140625" style="5" customWidth="1"/>
    <col min="20" max="20" width="11.140625" style="5" customWidth="1"/>
    <col min="21" max="21" width="14.140625" style="5" customWidth="1"/>
    <col min="22" max="22" width="11.140625" style="5" customWidth="1"/>
    <col min="23" max="23" width="9.140625" style="5" customWidth="1"/>
  </cols>
  <sheetData>
    <row r="1" spans="1:26" ht="82.5" customHeight="1">
      <c r="A1" s="15" t="s">
        <v>93</v>
      </c>
      <c r="B1" s="1" t="s">
        <v>1</v>
      </c>
      <c r="C1" s="15" t="s">
        <v>102</v>
      </c>
      <c r="D1" s="3" t="s">
        <v>0</v>
      </c>
      <c r="E1" s="4" t="s">
        <v>100</v>
      </c>
      <c r="F1" s="7" t="s">
        <v>101</v>
      </c>
      <c r="G1" s="7" t="s">
        <v>98</v>
      </c>
      <c r="H1" s="7" t="s">
        <v>441</v>
      </c>
      <c r="I1" s="7" t="s">
        <v>103</v>
      </c>
      <c r="J1" s="7" t="s">
        <v>104</v>
      </c>
      <c r="K1" s="7" t="s">
        <v>443</v>
      </c>
      <c r="L1" s="7" t="s">
        <v>444</v>
      </c>
      <c r="M1" s="7" t="s">
        <v>445</v>
      </c>
      <c r="N1" s="7" t="s">
        <v>117</v>
      </c>
      <c r="O1" s="7" t="s">
        <v>447</v>
      </c>
      <c r="P1" s="7" t="s">
        <v>107</v>
      </c>
      <c r="Q1" s="7" t="s">
        <v>109</v>
      </c>
      <c r="R1" s="7" t="s">
        <v>111</v>
      </c>
      <c r="S1" s="7" t="s">
        <v>448</v>
      </c>
      <c r="T1" s="7" t="s">
        <v>112</v>
      </c>
      <c r="U1" s="7" t="s">
        <v>113</v>
      </c>
      <c r="V1" s="6" t="s">
        <v>116</v>
      </c>
      <c r="W1" s="6"/>
      <c r="X1" s="8"/>
      <c r="Y1" s="8"/>
      <c r="Z1" s="9"/>
    </row>
    <row r="2" spans="1:22" ht="15">
      <c r="A2" s="16" t="s">
        <v>4</v>
      </c>
      <c r="B2" s="1" t="s">
        <v>3</v>
      </c>
      <c r="C2" s="78">
        <f>SUM(D2:V2)</f>
        <v>8650000</v>
      </c>
      <c r="D2" s="210"/>
      <c r="E2" s="77"/>
      <c r="F2" s="77"/>
      <c r="G2" s="77"/>
      <c r="H2" s="77"/>
      <c r="I2" s="77">
        <v>7500000</v>
      </c>
      <c r="J2" s="77"/>
      <c r="K2" s="77"/>
      <c r="L2" s="77"/>
      <c r="M2" s="77"/>
      <c r="N2" s="77"/>
      <c r="O2" s="77"/>
      <c r="P2" s="77">
        <v>1150000</v>
      </c>
      <c r="Q2" s="77"/>
      <c r="R2" s="77"/>
      <c r="S2" s="77"/>
      <c r="T2" s="77"/>
      <c r="U2" s="77"/>
      <c r="V2" s="77"/>
    </row>
    <row r="3" spans="1:22" ht="15">
      <c r="A3" s="16" t="s">
        <v>6</v>
      </c>
      <c r="B3" s="1" t="s">
        <v>5</v>
      </c>
      <c r="C3" s="78">
        <f>SUM(D3:V3)</f>
        <v>0</v>
      </c>
      <c r="D3" s="71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">
      <c r="A4" s="16" t="s">
        <v>8</v>
      </c>
      <c r="B4" s="1" t="s">
        <v>7</v>
      </c>
      <c r="C4" s="78">
        <f>SUM(D4:V4)</f>
        <v>1740000</v>
      </c>
      <c r="D4" s="72">
        <v>1740000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2" ht="15">
      <c r="A5" s="17" t="s">
        <v>10</v>
      </c>
      <c r="B5" s="29" t="s">
        <v>9</v>
      </c>
      <c r="C5" s="79">
        <f>SUM(D5:V5)</f>
        <v>100000</v>
      </c>
      <c r="D5" s="73">
        <v>50000</v>
      </c>
      <c r="E5" s="77"/>
      <c r="F5" s="77"/>
      <c r="G5" s="77"/>
      <c r="H5" s="77"/>
      <c r="I5" s="77">
        <v>50000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15">
      <c r="A6" s="18" t="s">
        <v>119</v>
      </c>
      <c r="B6" s="30"/>
      <c r="C6" s="80">
        <f>SUM(C2:C5)</f>
        <v>10490000</v>
      </c>
      <c r="D6" s="91">
        <f aca="true" t="shared" si="0" ref="D6:U6">SUM(D2:D5)</f>
        <v>1790000</v>
      </c>
      <c r="E6" s="91">
        <f t="shared" si="0"/>
        <v>0</v>
      </c>
      <c r="F6" s="91">
        <f t="shared" si="0"/>
        <v>0</v>
      </c>
      <c r="G6" s="91">
        <f t="shared" si="0"/>
        <v>0</v>
      </c>
      <c r="H6" s="91">
        <f>SUM(H2:H5)</f>
        <v>0</v>
      </c>
      <c r="I6" s="91">
        <f>SUM(I2:I5)</f>
        <v>7550000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>SUM(M2:M5)</f>
        <v>0</v>
      </c>
      <c r="N6" s="91">
        <f t="shared" si="0"/>
        <v>0</v>
      </c>
      <c r="O6" s="91">
        <f>SUM(O2:O5)</f>
        <v>0</v>
      </c>
      <c r="P6" s="91">
        <f t="shared" si="0"/>
        <v>1150000</v>
      </c>
      <c r="Q6" s="91">
        <f t="shared" si="0"/>
        <v>0</v>
      </c>
      <c r="R6" s="91">
        <f t="shared" si="0"/>
        <v>0</v>
      </c>
      <c r="S6" s="91">
        <f t="shared" si="0"/>
        <v>0</v>
      </c>
      <c r="T6" s="91">
        <f t="shared" si="0"/>
        <v>0</v>
      </c>
      <c r="U6" s="91">
        <f t="shared" si="0"/>
        <v>0</v>
      </c>
      <c r="V6" s="91">
        <f>SUM(V2:V5)</f>
        <v>0</v>
      </c>
    </row>
    <row r="7" spans="1:22" ht="15">
      <c r="A7" s="19" t="s">
        <v>12</v>
      </c>
      <c r="B7" s="31" t="s">
        <v>11</v>
      </c>
      <c r="C7" s="81">
        <f>SUM(D7:V7)</f>
        <v>1495000</v>
      </c>
      <c r="D7" s="74">
        <v>400000</v>
      </c>
      <c r="E7" s="77"/>
      <c r="F7" s="77"/>
      <c r="G7" s="77"/>
      <c r="H7" s="77"/>
      <c r="I7" s="77">
        <v>840000</v>
      </c>
      <c r="J7" s="77"/>
      <c r="K7" s="77"/>
      <c r="L7" s="77"/>
      <c r="M7" s="77"/>
      <c r="N7" s="77"/>
      <c r="O7" s="77"/>
      <c r="P7" s="77">
        <v>255000</v>
      </c>
      <c r="Q7" s="77"/>
      <c r="R7" s="77"/>
      <c r="S7" s="77"/>
      <c r="T7" s="77"/>
      <c r="U7" s="77"/>
      <c r="V7" s="77"/>
    </row>
    <row r="8" spans="1:22" ht="15">
      <c r="A8" s="16" t="s">
        <v>14</v>
      </c>
      <c r="B8" s="1" t="s">
        <v>13</v>
      </c>
      <c r="C8" s="78">
        <f>SUM(D8:V8)</f>
        <v>0</v>
      </c>
      <c r="D8" s="7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5">
      <c r="A9" s="16" t="s">
        <v>16</v>
      </c>
      <c r="B9" s="1" t="s">
        <v>15</v>
      </c>
      <c r="C9" s="78">
        <f>SUM(D9:V9)</f>
        <v>60000</v>
      </c>
      <c r="D9" s="72"/>
      <c r="E9" s="77"/>
      <c r="F9" s="77"/>
      <c r="G9" s="77"/>
      <c r="H9" s="77"/>
      <c r="I9" s="77">
        <v>60000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">
      <c r="A10" s="17" t="s">
        <v>18</v>
      </c>
      <c r="B10" s="29" t="s">
        <v>17</v>
      </c>
      <c r="C10" s="79">
        <f>SUM(D10:V10)</f>
        <v>0</v>
      </c>
      <c r="D10" s="73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5">
      <c r="A11" s="20" t="s">
        <v>120</v>
      </c>
      <c r="B11" s="32"/>
      <c r="C11" s="82">
        <f>SUM(C7:C10)</f>
        <v>1555000</v>
      </c>
      <c r="D11" s="92">
        <f aca="true" t="shared" si="1" ref="D11:U11">SUM(D7:D10)</f>
        <v>400000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>SUM(H7:H10)</f>
        <v>0</v>
      </c>
      <c r="I11" s="92">
        <f>SUM(I7:I10)</f>
        <v>900000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>SUM(M7:M10)</f>
        <v>0</v>
      </c>
      <c r="N11" s="92">
        <f t="shared" si="1"/>
        <v>0</v>
      </c>
      <c r="O11" s="92">
        <f>SUM(O7:O10)</f>
        <v>0</v>
      </c>
      <c r="P11" s="92">
        <f t="shared" si="1"/>
        <v>255000</v>
      </c>
      <c r="Q11" s="92">
        <f t="shared" si="1"/>
        <v>0</v>
      </c>
      <c r="R11" s="92">
        <f t="shared" si="1"/>
        <v>0</v>
      </c>
      <c r="S11" s="92">
        <f t="shared" si="1"/>
        <v>0</v>
      </c>
      <c r="T11" s="92">
        <f t="shared" si="1"/>
        <v>0</v>
      </c>
      <c r="U11" s="92">
        <f t="shared" si="1"/>
        <v>0</v>
      </c>
      <c r="V11" s="92">
        <f>SUM(V7:V10)</f>
        <v>0</v>
      </c>
    </row>
    <row r="12" spans="1:22" ht="15">
      <c r="A12" s="19" t="s">
        <v>20</v>
      </c>
      <c r="B12" s="31" t="s">
        <v>19</v>
      </c>
      <c r="C12" s="81">
        <f aca="true" t="shared" si="2" ref="C12:C44">SUM(D12:V12)</f>
        <v>0</v>
      </c>
      <c r="D12" s="74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  <row r="13" spans="1:22" ht="15">
      <c r="A13" s="16" t="s">
        <v>22</v>
      </c>
      <c r="B13" s="1" t="s">
        <v>21</v>
      </c>
      <c r="C13" s="78">
        <f t="shared" si="2"/>
        <v>0</v>
      </c>
      <c r="D13" s="7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ht="15">
      <c r="A14" s="16" t="s">
        <v>24</v>
      </c>
      <c r="B14" s="1" t="s">
        <v>23</v>
      </c>
      <c r="C14" s="78">
        <f t="shared" si="2"/>
        <v>50000</v>
      </c>
      <c r="D14" s="72">
        <v>20000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v>30000</v>
      </c>
      <c r="V14" s="77"/>
    </row>
    <row r="15" spans="1:22" ht="15">
      <c r="A15" s="16" t="s">
        <v>95</v>
      </c>
      <c r="B15" s="33">
        <v>531231</v>
      </c>
      <c r="C15" s="78">
        <f t="shared" si="2"/>
        <v>270000</v>
      </c>
      <c r="D15" s="72"/>
      <c r="E15" s="77"/>
      <c r="F15" s="77"/>
      <c r="G15" s="77"/>
      <c r="H15" s="77"/>
      <c r="I15" s="77">
        <v>230000</v>
      </c>
      <c r="J15" s="77"/>
      <c r="K15" s="77"/>
      <c r="L15" s="77"/>
      <c r="M15" s="77"/>
      <c r="N15" s="77"/>
      <c r="O15" s="77">
        <v>30000</v>
      </c>
      <c r="P15" s="77">
        <v>10000</v>
      </c>
      <c r="Q15" s="77"/>
      <c r="R15" s="77"/>
      <c r="S15" s="77"/>
      <c r="T15" s="77"/>
      <c r="U15" s="77"/>
      <c r="V15" s="77"/>
    </row>
    <row r="16" spans="1:22" ht="15">
      <c r="A16" s="16" t="s">
        <v>26</v>
      </c>
      <c r="B16" s="1" t="s">
        <v>25</v>
      </c>
      <c r="C16" s="78">
        <f t="shared" si="2"/>
        <v>200000</v>
      </c>
      <c r="D16" s="72"/>
      <c r="E16" s="77"/>
      <c r="F16" s="77"/>
      <c r="G16" s="77"/>
      <c r="H16" s="77"/>
      <c r="I16" s="77">
        <v>200000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ht="15">
      <c r="A17" s="16" t="s">
        <v>96</v>
      </c>
      <c r="B17" s="33">
        <v>531311</v>
      </c>
      <c r="C17" s="78">
        <f t="shared" si="2"/>
        <v>0</v>
      </c>
      <c r="D17" s="7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ht="28.5">
      <c r="A18" s="16" t="s">
        <v>28</v>
      </c>
      <c r="B18" s="1" t="s">
        <v>27</v>
      </c>
      <c r="C18" s="78">
        <f t="shared" si="2"/>
        <v>850000</v>
      </c>
      <c r="D18" s="72">
        <v>110000</v>
      </c>
      <c r="E18" s="77"/>
      <c r="F18" s="77"/>
      <c r="G18" s="77"/>
      <c r="H18" s="77"/>
      <c r="I18" s="77">
        <v>100000</v>
      </c>
      <c r="J18" s="77">
        <v>20000</v>
      </c>
      <c r="K18" s="77"/>
      <c r="L18" s="77"/>
      <c r="M18" s="77"/>
      <c r="N18" s="77"/>
      <c r="O18" s="77">
        <v>10000</v>
      </c>
      <c r="P18" s="77">
        <v>80000</v>
      </c>
      <c r="Q18" s="77"/>
      <c r="R18" s="77"/>
      <c r="S18" s="77"/>
      <c r="T18" s="77"/>
      <c r="U18" s="77">
        <v>530000</v>
      </c>
      <c r="V18" s="77"/>
    </row>
    <row r="19" spans="1:22" ht="15">
      <c r="A19" s="16" t="s">
        <v>30</v>
      </c>
      <c r="B19" s="1" t="s">
        <v>29</v>
      </c>
      <c r="C19" s="78">
        <f t="shared" si="2"/>
        <v>60000</v>
      </c>
      <c r="D19" s="72">
        <v>60000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ht="15">
      <c r="A20" s="16" t="s">
        <v>32</v>
      </c>
      <c r="B20" s="1" t="s">
        <v>31</v>
      </c>
      <c r="C20" s="78">
        <f t="shared" si="2"/>
        <v>152000</v>
      </c>
      <c r="D20" s="72">
        <v>72000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>
        <v>32000</v>
      </c>
      <c r="U20" s="77">
        <v>48000</v>
      </c>
      <c r="V20" s="77"/>
    </row>
    <row r="21" spans="1:22" ht="28.5">
      <c r="A21" s="16" t="s">
        <v>34</v>
      </c>
      <c r="B21" s="1" t="s">
        <v>33</v>
      </c>
      <c r="C21" s="78">
        <f t="shared" si="2"/>
        <v>0</v>
      </c>
      <c r="D21" s="7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ht="15">
      <c r="A22" s="16" t="s">
        <v>36</v>
      </c>
      <c r="B22" s="1" t="s">
        <v>35</v>
      </c>
      <c r="C22" s="78">
        <f t="shared" si="2"/>
        <v>13000</v>
      </c>
      <c r="D22" s="72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>
        <v>7000</v>
      </c>
      <c r="U22" s="77">
        <v>6000</v>
      </c>
      <c r="V22" s="77"/>
    </row>
    <row r="23" spans="1:22" ht="15">
      <c r="A23" s="16" t="s">
        <v>38</v>
      </c>
      <c r="B23" s="1" t="s">
        <v>37</v>
      </c>
      <c r="C23" s="78">
        <f t="shared" si="2"/>
        <v>55000</v>
      </c>
      <c r="D23" s="72">
        <v>55000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ht="15">
      <c r="A24" s="16" t="s">
        <v>40</v>
      </c>
      <c r="B24" s="1" t="s">
        <v>39</v>
      </c>
      <c r="C24" s="78">
        <f t="shared" si="2"/>
        <v>855000</v>
      </c>
      <c r="D24" s="72">
        <v>15000</v>
      </c>
      <c r="E24" s="77">
        <v>50000</v>
      </c>
      <c r="F24" s="77">
        <v>20000</v>
      </c>
      <c r="G24" s="77"/>
      <c r="H24" s="77"/>
      <c r="I24" s="77"/>
      <c r="J24" s="77"/>
      <c r="K24" s="77"/>
      <c r="L24" s="77"/>
      <c r="M24" s="77"/>
      <c r="N24" s="77">
        <v>700000</v>
      </c>
      <c r="O24" s="77"/>
      <c r="P24" s="77"/>
      <c r="Q24" s="77"/>
      <c r="R24" s="77"/>
      <c r="S24" s="77">
        <v>10000</v>
      </c>
      <c r="T24" s="77"/>
      <c r="U24" s="77">
        <v>60000</v>
      </c>
      <c r="V24" s="77"/>
    </row>
    <row r="25" spans="1:22" ht="15">
      <c r="A25" s="16" t="s">
        <v>42</v>
      </c>
      <c r="B25" s="1" t="s">
        <v>41</v>
      </c>
      <c r="C25" s="78">
        <f t="shared" si="2"/>
        <v>375000</v>
      </c>
      <c r="D25" s="72">
        <v>165000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>
        <v>210000</v>
      </c>
      <c r="V25" s="77"/>
    </row>
    <row r="26" spans="1:22" ht="15">
      <c r="A26" s="16" t="s">
        <v>44</v>
      </c>
      <c r="B26" s="1" t="s">
        <v>43</v>
      </c>
      <c r="C26" s="78">
        <f t="shared" si="2"/>
        <v>116000</v>
      </c>
      <c r="D26" s="72">
        <v>30000</v>
      </c>
      <c r="E26" s="77">
        <v>50000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>
        <v>8000</v>
      </c>
      <c r="T26" s="77"/>
      <c r="U26" s="77">
        <v>28000</v>
      </c>
      <c r="V26" s="77"/>
    </row>
    <row r="27" spans="1:22" ht="15">
      <c r="A27" s="16" t="s">
        <v>46</v>
      </c>
      <c r="B27" s="1" t="s">
        <v>45</v>
      </c>
      <c r="C27" s="78">
        <f t="shared" si="2"/>
        <v>80000</v>
      </c>
      <c r="D27" s="7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>
        <v>80000</v>
      </c>
      <c r="T27" s="77"/>
      <c r="U27" s="77"/>
      <c r="V27" s="77"/>
    </row>
    <row r="28" spans="1:22" ht="15">
      <c r="A28" s="16" t="s">
        <v>48</v>
      </c>
      <c r="B28" s="1" t="s">
        <v>47</v>
      </c>
      <c r="C28" s="78">
        <f t="shared" si="2"/>
        <v>33000</v>
      </c>
      <c r="D28" s="72">
        <v>2000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>
        <v>25000</v>
      </c>
      <c r="P28" s="77"/>
      <c r="Q28" s="77"/>
      <c r="R28" s="77"/>
      <c r="S28" s="77"/>
      <c r="T28" s="77">
        <v>6000</v>
      </c>
      <c r="U28" s="77"/>
      <c r="V28" s="77"/>
    </row>
    <row r="29" spans="1:22" ht="15">
      <c r="A29" s="16" t="s">
        <v>434</v>
      </c>
      <c r="B29" s="211" t="s">
        <v>435</v>
      </c>
      <c r="C29" s="78">
        <f t="shared" si="2"/>
        <v>0</v>
      </c>
      <c r="D29" s="72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 ht="15">
      <c r="A30" s="16" t="s">
        <v>50</v>
      </c>
      <c r="B30" s="1" t="s">
        <v>49</v>
      </c>
      <c r="C30" s="78">
        <f t="shared" si="2"/>
        <v>370000</v>
      </c>
      <c r="D30" s="72">
        <v>370000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ht="15">
      <c r="A31" s="16" t="s">
        <v>52</v>
      </c>
      <c r="B31" s="1" t="s">
        <v>51</v>
      </c>
      <c r="C31" s="78">
        <f t="shared" si="2"/>
        <v>0</v>
      </c>
      <c r="D31" s="7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 ht="15">
      <c r="A32" s="16" t="s">
        <v>54</v>
      </c>
      <c r="B32" s="1" t="s">
        <v>53</v>
      </c>
      <c r="C32" s="78">
        <f t="shared" si="2"/>
        <v>31000</v>
      </c>
      <c r="D32" s="72">
        <v>31000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1:22" ht="15">
      <c r="A33" s="16" t="s">
        <v>56</v>
      </c>
      <c r="B33" s="1" t="s">
        <v>55</v>
      </c>
      <c r="C33" s="78">
        <f t="shared" si="2"/>
        <v>30000</v>
      </c>
      <c r="D33" s="72">
        <v>30000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15">
      <c r="A34" s="16" t="s">
        <v>58</v>
      </c>
      <c r="B34" s="1" t="s">
        <v>57</v>
      </c>
      <c r="C34" s="78">
        <f t="shared" si="2"/>
        <v>1230000</v>
      </c>
      <c r="D34" s="72"/>
      <c r="E34" s="77"/>
      <c r="F34" s="77"/>
      <c r="G34" s="77"/>
      <c r="H34" s="77"/>
      <c r="I34" s="77"/>
      <c r="J34" s="77"/>
      <c r="K34" s="77">
        <v>1200000</v>
      </c>
      <c r="L34" s="77">
        <v>30000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1:22" ht="15">
      <c r="A35" s="16" t="s">
        <v>60</v>
      </c>
      <c r="B35" s="1" t="s">
        <v>59</v>
      </c>
      <c r="C35" s="78">
        <f t="shared" si="2"/>
        <v>5000</v>
      </c>
      <c r="D35" s="7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>
        <v>5000</v>
      </c>
      <c r="U35" s="77"/>
      <c r="V35" s="77"/>
    </row>
    <row r="36" spans="1:22" ht="15">
      <c r="A36" s="16" t="s">
        <v>62</v>
      </c>
      <c r="B36" s="1" t="s">
        <v>61</v>
      </c>
      <c r="C36" s="78">
        <f t="shared" si="2"/>
        <v>200000</v>
      </c>
      <c r="D36" s="72">
        <v>200000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1:22" ht="15">
      <c r="A37" s="16" t="s">
        <v>64</v>
      </c>
      <c r="B37" s="1" t="s">
        <v>63</v>
      </c>
      <c r="C37" s="78">
        <f t="shared" si="2"/>
        <v>941000</v>
      </c>
      <c r="D37" s="72">
        <v>200000</v>
      </c>
      <c r="E37" s="77"/>
      <c r="F37" s="77"/>
      <c r="G37" s="77"/>
      <c r="H37" s="77"/>
      <c r="I37" s="77">
        <v>50000</v>
      </c>
      <c r="J37" s="77">
        <v>140000</v>
      </c>
      <c r="K37" s="77"/>
      <c r="L37" s="77"/>
      <c r="M37" s="77"/>
      <c r="N37" s="77"/>
      <c r="O37" s="77">
        <v>200000</v>
      </c>
      <c r="P37" s="77"/>
      <c r="Q37" s="77"/>
      <c r="R37" s="77"/>
      <c r="S37" s="77"/>
      <c r="T37" s="77">
        <v>1000</v>
      </c>
      <c r="U37" s="77">
        <v>350000</v>
      </c>
      <c r="V37" s="77"/>
    </row>
    <row r="38" spans="1:22" ht="15">
      <c r="A38" s="16" t="s">
        <v>436</v>
      </c>
      <c r="B38" s="211" t="s">
        <v>437</v>
      </c>
      <c r="C38" s="78">
        <f t="shared" si="2"/>
        <v>0</v>
      </c>
      <c r="D38" s="72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1:22" ht="28.5">
      <c r="A39" s="16" t="s">
        <v>66</v>
      </c>
      <c r="B39" s="1" t="s">
        <v>65</v>
      </c>
      <c r="C39" s="78">
        <f t="shared" si="2"/>
        <v>1615000</v>
      </c>
      <c r="D39" s="72">
        <v>400000</v>
      </c>
      <c r="E39" s="77">
        <v>30000</v>
      </c>
      <c r="F39" s="77">
        <v>6000</v>
      </c>
      <c r="G39" s="77"/>
      <c r="H39" s="77"/>
      <c r="I39" s="77">
        <v>160000</v>
      </c>
      <c r="J39" s="77">
        <v>45000</v>
      </c>
      <c r="K39" s="77">
        <v>305000</v>
      </c>
      <c r="L39" s="77">
        <v>9000</v>
      </c>
      <c r="M39" s="77"/>
      <c r="N39" s="77">
        <v>190000</v>
      </c>
      <c r="O39" s="77">
        <v>70000</v>
      </c>
      <c r="P39" s="77">
        <v>30000</v>
      </c>
      <c r="Q39" s="77"/>
      <c r="R39" s="77"/>
      <c r="S39" s="77">
        <v>5000</v>
      </c>
      <c r="T39" s="77">
        <v>15000</v>
      </c>
      <c r="U39" s="77">
        <v>350000</v>
      </c>
      <c r="V39" s="77"/>
    </row>
    <row r="40" spans="1:22" ht="15">
      <c r="A40" s="16" t="s">
        <v>438</v>
      </c>
      <c r="B40" s="211" t="s">
        <v>439</v>
      </c>
      <c r="C40" s="78">
        <f t="shared" si="2"/>
        <v>0</v>
      </c>
      <c r="D40" s="72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</row>
    <row r="41" spans="1:22" ht="15">
      <c r="A41" s="16" t="s">
        <v>68</v>
      </c>
      <c r="B41" s="1" t="s">
        <v>67</v>
      </c>
      <c r="C41" s="78">
        <f t="shared" si="2"/>
        <v>0</v>
      </c>
      <c r="D41" s="7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</row>
    <row r="42" spans="1:22" ht="15">
      <c r="A42" s="16" t="s">
        <v>108</v>
      </c>
      <c r="B42" s="1">
        <v>535541</v>
      </c>
      <c r="C42" s="78">
        <f t="shared" si="2"/>
        <v>0</v>
      </c>
      <c r="D42" s="7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 ht="15">
      <c r="A43" s="16" t="s">
        <v>70</v>
      </c>
      <c r="B43" s="1" t="s">
        <v>69</v>
      </c>
      <c r="C43" s="78">
        <f t="shared" si="2"/>
        <v>2485</v>
      </c>
      <c r="D43" s="72">
        <v>1485</v>
      </c>
      <c r="E43" s="77"/>
      <c r="F43" s="77"/>
      <c r="G43" s="77">
        <v>1000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1:22" ht="28.5">
      <c r="A44" s="17" t="s">
        <v>72</v>
      </c>
      <c r="B44" s="29" t="s">
        <v>71</v>
      </c>
      <c r="C44" s="79">
        <f t="shared" si="2"/>
        <v>0</v>
      </c>
      <c r="D44" s="73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1:22" ht="15">
      <c r="A45" s="21" t="s">
        <v>121</v>
      </c>
      <c r="B45" s="34"/>
      <c r="C45" s="83">
        <f>SUM(C12:C44)</f>
        <v>7533485</v>
      </c>
      <c r="D45" s="93">
        <f aca="true" t="shared" si="3" ref="D45:U45">SUM(D12:D44)</f>
        <v>1761485</v>
      </c>
      <c r="E45" s="93">
        <f t="shared" si="3"/>
        <v>130000</v>
      </c>
      <c r="F45" s="93">
        <f t="shared" si="3"/>
        <v>26000</v>
      </c>
      <c r="G45" s="93">
        <f t="shared" si="3"/>
        <v>1000</v>
      </c>
      <c r="H45" s="93">
        <f>SUM(H12:H44)</f>
        <v>0</v>
      </c>
      <c r="I45" s="93">
        <f>SUM(I12:I44)</f>
        <v>740000</v>
      </c>
      <c r="J45" s="93">
        <f t="shared" si="3"/>
        <v>205000</v>
      </c>
      <c r="K45" s="93">
        <f t="shared" si="3"/>
        <v>1505000</v>
      </c>
      <c r="L45" s="93">
        <f t="shared" si="3"/>
        <v>39000</v>
      </c>
      <c r="M45" s="93">
        <f>SUM(M12:M44)</f>
        <v>0</v>
      </c>
      <c r="N45" s="93">
        <f t="shared" si="3"/>
        <v>890000</v>
      </c>
      <c r="O45" s="93">
        <f>SUM(O12:O44)</f>
        <v>335000</v>
      </c>
      <c r="P45" s="93">
        <f t="shared" si="3"/>
        <v>120000</v>
      </c>
      <c r="Q45" s="93">
        <f t="shared" si="3"/>
        <v>0</v>
      </c>
      <c r="R45" s="93">
        <f t="shared" si="3"/>
        <v>0</v>
      </c>
      <c r="S45" s="93">
        <f t="shared" si="3"/>
        <v>103000</v>
      </c>
      <c r="T45" s="93">
        <f t="shared" si="3"/>
        <v>66000</v>
      </c>
      <c r="U45" s="93">
        <f t="shared" si="3"/>
        <v>1612000</v>
      </c>
      <c r="V45" s="93">
        <f>SUM(V12:V44)</f>
        <v>0</v>
      </c>
    </row>
    <row r="46" spans="1:22" ht="15">
      <c r="A46" s="19" t="s">
        <v>114</v>
      </c>
      <c r="B46" s="31">
        <v>54421</v>
      </c>
      <c r="C46" s="81">
        <f>SUM(D46:V46)</f>
        <v>2835000</v>
      </c>
      <c r="D46" s="74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>
        <v>2835000</v>
      </c>
    </row>
    <row r="47" spans="1:22" ht="15">
      <c r="A47" s="16" t="s">
        <v>115</v>
      </c>
      <c r="B47" s="1">
        <v>54861</v>
      </c>
      <c r="C47" s="78">
        <f>SUM(D47:V47)</f>
        <v>0</v>
      </c>
      <c r="D47" s="72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1:22" ht="15">
      <c r="A48" s="17" t="s">
        <v>74</v>
      </c>
      <c r="B48" s="29" t="s">
        <v>73</v>
      </c>
      <c r="C48" s="79">
        <f>SUM(D48:V48)</f>
        <v>0</v>
      </c>
      <c r="D48" s="73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 ht="15">
      <c r="A49" s="22" t="s">
        <v>122</v>
      </c>
      <c r="B49" s="35"/>
      <c r="C49" s="84">
        <f>SUM(C46:C48)</f>
        <v>2835000</v>
      </c>
      <c r="D49" s="94">
        <f aca="true" t="shared" si="4" ref="D49:U49">SUM(D46:D48)</f>
        <v>0</v>
      </c>
      <c r="E49" s="94">
        <f t="shared" si="4"/>
        <v>0</v>
      </c>
      <c r="F49" s="94">
        <f t="shared" si="4"/>
        <v>0</v>
      </c>
      <c r="G49" s="94">
        <f t="shared" si="4"/>
        <v>0</v>
      </c>
      <c r="H49" s="94">
        <f>SUM(H46:H48)</f>
        <v>0</v>
      </c>
      <c r="I49" s="94">
        <f>SUM(I46:I48)</f>
        <v>0</v>
      </c>
      <c r="J49" s="94">
        <f t="shared" si="4"/>
        <v>0</v>
      </c>
      <c r="K49" s="94">
        <f t="shared" si="4"/>
        <v>0</v>
      </c>
      <c r="L49" s="94">
        <f t="shared" si="4"/>
        <v>0</v>
      </c>
      <c r="M49" s="94">
        <f>SUM(M46:M48)</f>
        <v>0</v>
      </c>
      <c r="N49" s="94">
        <f t="shared" si="4"/>
        <v>0</v>
      </c>
      <c r="O49" s="94">
        <f>SUM(O46:O48)</f>
        <v>0</v>
      </c>
      <c r="P49" s="94">
        <f t="shared" si="4"/>
        <v>0</v>
      </c>
      <c r="Q49" s="94">
        <f t="shared" si="4"/>
        <v>0</v>
      </c>
      <c r="R49" s="94">
        <f t="shared" si="4"/>
        <v>0</v>
      </c>
      <c r="S49" s="94">
        <f t="shared" si="4"/>
        <v>0</v>
      </c>
      <c r="T49" s="94">
        <f t="shared" si="4"/>
        <v>0</v>
      </c>
      <c r="U49" s="94">
        <f t="shared" si="4"/>
        <v>0</v>
      </c>
      <c r="V49" s="94">
        <f>SUM(V46:V48)</f>
        <v>2835000</v>
      </c>
    </row>
    <row r="50" spans="1:22" ht="28.5">
      <c r="A50" s="19" t="s">
        <v>76</v>
      </c>
      <c r="B50" s="31" t="s">
        <v>75</v>
      </c>
      <c r="C50" s="81">
        <f aca="true" t="shared" si="5" ref="C50:C55">SUM(D50:V50)</f>
        <v>0</v>
      </c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1:22" ht="42.75">
      <c r="A51" s="16" t="s">
        <v>78</v>
      </c>
      <c r="B51" s="1" t="s">
        <v>77</v>
      </c>
      <c r="C51" s="78">
        <f t="shared" si="5"/>
        <v>2311000</v>
      </c>
      <c r="D51" s="72"/>
      <c r="E51" s="77"/>
      <c r="F51" s="77"/>
      <c r="G51" s="77"/>
      <c r="H51" s="77">
        <v>2135000</v>
      </c>
      <c r="I51" s="77"/>
      <c r="J51" s="77"/>
      <c r="K51" s="77"/>
      <c r="L51" s="77"/>
      <c r="M51" s="77"/>
      <c r="N51" s="77"/>
      <c r="O51" s="77"/>
      <c r="P51" s="77"/>
      <c r="Q51" s="77">
        <v>176000</v>
      </c>
      <c r="R51" s="77"/>
      <c r="S51" s="77"/>
      <c r="T51" s="77"/>
      <c r="U51" s="77"/>
      <c r="V51" s="77"/>
    </row>
    <row r="52" spans="1:22" ht="28.5">
      <c r="A52" s="16" t="s">
        <v>80</v>
      </c>
      <c r="B52" s="1" t="s">
        <v>79</v>
      </c>
      <c r="C52" s="78">
        <f t="shared" si="5"/>
        <v>0</v>
      </c>
      <c r="D52" s="7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</row>
    <row r="53" spans="1:22" ht="28.5">
      <c r="A53" s="16" t="s">
        <v>110</v>
      </c>
      <c r="B53" s="1">
        <v>5506021</v>
      </c>
      <c r="C53" s="78">
        <f t="shared" si="5"/>
        <v>17000</v>
      </c>
      <c r="D53" s="72">
        <v>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>
        <v>17000</v>
      </c>
      <c r="S53" s="77"/>
      <c r="T53" s="77"/>
      <c r="U53" s="77"/>
      <c r="V53" s="77"/>
    </row>
    <row r="54" spans="1:22" ht="28.5">
      <c r="A54" s="16" t="s">
        <v>440</v>
      </c>
      <c r="B54" s="211" t="s">
        <v>81</v>
      </c>
      <c r="C54" s="78">
        <f t="shared" si="5"/>
        <v>310000</v>
      </c>
      <c r="D54" s="72">
        <v>310000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</row>
    <row r="55" spans="1:22" ht="15">
      <c r="A55" s="17" t="s">
        <v>84</v>
      </c>
      <c r="B55" s="29" t="s">
        <v>83</v>
      </c>
      <c r="C55" s="79">
        <f t="shared" si="5"/>
        <v>0</v>
      </c>
      <c r="D55" s="73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</row>
    <row r="56" spans="1:22" ht="15">
      <c r="A56" s="23" t="s">
        <v>123</v>
      </c>
      <c r="B56" s="36"/>
      <c r="C56" s="85">
        <f>SUM(C50:C55)</f>
        <v>2638000</v>
      </c>
      <c r="D56" s="95">
        <f aca="true" t="shared" si="6" ref="D56:U56">SUM(D50:D55)</f>
        <v>310000</v>
      </c>
      <c r="E56" s="95">
        <f t="shared" si="6"/>
        <v>0</v>
      </c>
      <c r="F56" s="95">
        <f t="shared" si="6"/>
        <v>0</v>
      </c>
      <c r="G56" s="95">
        <f t="shared" si="6"/>
        <v>0</v>
      </c>
      <c r="H56" s="95">
        <f>SUM(H50:H55)</f>
        <v>2135000</v>
      </c>
      <c r="I56" s="95">
        <f>SUM(I50:I55)</f>
        <v>0</v>
      </c>
      <c r="J56" s="95">
        <f t="shared" si="6"/>
        <v>0</v>
      </c>
      <c r="K56" s="95">
        <f t="shared" si="6"/>
        <v>0</v>
      </c>
      <c r="L56" s="95">
        <f t="shared" si="6"/>
        <v>0</v>
      </c>
      <c r="M56" s="95">
        <f>SUM(M50:M55)</f>
        <v>0</v>
      </c>
      <c r="N56" s="95">
        <f t="shared" si="6"/>
        <v>0</v>
      </c>
      <c r="O56" s="95">
        <f>SUM(O50:O55)</f>
        <v>0</v>
      </c>
      <c r="P56" s="95">
        <f t="shared" si="6"/>
        <v>0</v>
      </c>
      <c r="Q56" s="95">
        <f t="shared" si="6"/>
        <v>176000</v>
      </c>
      <c r="R56" s="95">
        <f t="shared" si="6"/>
        <v>17000</v>
      </c>
      <c r="S56" s="95">
        <f t="shared" si="6"/>
        <v>0</v>
      </c>
      <c r="T56" s="95">
        <f t="shared" si="6"/>
        <v>0</v>
      </c>
      <c r="U56" s="95">
        <f t="shared" si="6"/>
        <v>0</v>
      </c>
      <c r="V56" s="95">
        <f>SUM(V50:V55)</f>
        <v>0</v>
      </c>
    </row>
    <row r="57" spans="1:22" ht="15">
      <c r="A57" s="19" t="s">
        <v>86</v>
      </c>
      <c r="B57" s="31" t="s">
        <v>85</v>
      </c>
      <c r="C57" s="81">
        <f>SUM(D57:V57)</f>
        <v>0</v>
      </c>
      <c r="D57" s="74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1:22" ht="15">
      <c r="A58" s="16" t="s">
        <v>88</v>
      </c>
      <c r="B58" s="1" t="s">
        <v>87</v>
      </c>
      <c r="C58" s="78">
        <f>SUM(D58:V58)</f>
        <v>0</v>
      </c>
      <c r="D58" s="72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15">
      <c r="A59" s="16" t="s">
        <v>90</v>
      </c>
      <c r="B59" s="1" t="s">
        <v>89</v>
      </c>
      <c r="C59" s="78">
        <f>SUM(D59:V59)</f>
        <v>1330000</v>
      </c>
      <c r="D59" s="72"/>
      <c r="E59" s="77"/>
      <c r="F59" s="77"/>
      <c r="G59" s="77"/>
      <c r="H59" s="77"/>
      <c r="I59" s="77">
        <v>1100000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>
        <v>230000</v>
      </c>
      <c r="V59" s="77"/>
    </row>
    <row r="60" spans="1:22" ht="28.5">
      <c r="A60" s="17" t="s">
        <v>92</v>
      </c>
      <c r="B60" s="29" t="s">
        <v>91</v>
      </c>
      <c r="C60" s="79">
        <f>SUM(D60:V60)</f>
        <v>365000</v>
      </c>
      <c r="D60" s="73"/>
      <c r="E60" s="77"/>
      <c r="F60" s="77"/>
      <c r="G60" s="77"/>
      <c r="H60" s="77"/>
      <c r="I60" s="77">
        <v>300000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>
        <v>65000</v>
      </c>
      <c r="V60" s="77"/>
    </row>
    <row r="61" spans="1:22" ht="15">
      <c r="A61" s="24" t="s">
        <v>124</v>
      </c>
      <c r="B61" s="37"/>
      <c r="C61" s="86">
        <f>SUM(C57:C60)</f>
        <v>1695000</v>
      </c>
      <c r="D61" s="96">
        <f aca="true" t="shared" si="7" ref="D61:U61">SUM(D57:D60)</f>
        <v>0</v>
      </c>
      <c r="E61" s="96">
        <f t="shared" si="7"/>
        <v>0</v>
      </c>
      <c r="F61" s="96">
        <f t="shared" si="7"/>
        <v>0</v>
      </c>
      <c r="G61" s="96">
        <f t="shared" si="7"/>
        <v>0</v>
      </c>
      <c r="H61" s="96">
        <f>SUM(H57:H60)</f>
        <v>0</v>
      </c>
      <c r="I61" s="96">
        <f>SUM(I57:I60)</f>
        <v>1400000</v>
      </c>
      <c r="J61" s="96">
        <f t="shared" si="7"/>
        <v>0</v>
      </c>
      <c r="K61" s="96">
        <f t="shared" si="7"/>
        <v>0</v>
      </c>
      <c r="L61" s="96">
        <f t="shared" si="7"/>
        <v>0</v>
      </c>
      <c r="M61" s="96">
        <f>SUM(M57:M60)</f>
        <v>0</v>
      </c>
      <c r="N61" s="96">
        <f t="shared" si="7"/>
        <v>0</v>
      </c>
      <c r="O61" s="96">
        <f>SUM(O57:O60)</f>
        <v>0</v>
      </c>
      <c r="P61" s="96">
        <f t="shared" si="7"/>
        <v>0</v>
      </c>
      <c r="Q61" s="96">
        <f t="shared" si="7"/>
        <v>0</v>
      </c>
      <c r="R61" s="96">
        <f t="shared" si="7"/>
        <v>0</v>
      </c>
      <c r="S61" s="96">
        <f t="shared" si="7"/>
        <v>0</v>
      </c>
      <c r="T61" s="96">
        <f t="shared" si="7"/>
        <v>0</v>
      </c>
      <c r="U61" s="96">
        <f t="shared" si="7"/>
        <v>295000</v>
      </c>
      <c r="V61" s="96">
        <f>SUM(V57:V60)</f>
        <v>0</v>
      </c>
    </row>
    <row r="62" spans="1:22" ht="15">
      <c r="A62" s="19" t="s">
        <v>105</v>
      </c>
      <c r="B62" s="38">
        <v>5711</v>
      </c>
      <c r="C62" s="81">
        <f>SUM(D62:V62)</f>
        <v>15512646</v>
      </c>
      <c r="D62" s="75">
        <v>5009646</v>
      </c>
      <c r="E62" s="77">
        <v>4323000</v>
      </c>
      <c r="F62" s="77"/>
      <c r="G62" s="77"/>
      <c r="H62" s="77"/>
      <c r="I62" s="77"/>
      <c r="J62" s="77"/>
      <c r="K62" s="77"/>
      <c r="L62" s="77"/>
      <c r="M62" s="77">
        <v>1180000</v>
      </c>
      <c r="N62" s="77"/>
      <c r="O62" s="77"/>
      <c r="P62" s="77"/>
      <c r="Q62" s="77"/>
      <c r="R62" s="77"/>
      <c r="S62" s="77"/>
      <c r="T62" s="77"/>
      <c r="U62" s="77">
        <v>5000000</v>
      </c>
      <c r="V62" s="77"/>
    </row>
    <row r="63" spans="1:22" ht="15">
      <c r="A63" s="16" t="s">
        <v>106</v>
      </c>
      <c r="B63" s="33">
        <v>5741</v>
      </c>
      <c r="C63" s="78">
        <f>SUM(D63:V63)</f>
        <v>0</v>
      </c>
      <c r="D63" s="75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1:22" ht="15">
      <c r="A64" s="17" t="s">
        <v>118</v>
      </c>
      <c r="B64" s="39">
        <v>741</v>
      </c>
      <c r="C64" s="79">
        <f>SUM(D64:V64)</f>
        <v>4189604</v>
      </c>
      <c r="D64" s="75">
        <v>1352604</v>
      </c>
      <c r="E64" s="77">
        <v>1167000</v>
      </c>
      <c r="F64" s="77"/>
      <c r="G64" s="77"/>
      <c r="H64" s="77"/>
      <c r="I64" s="77"/>
      <c r="J64" s="77"/>
      <c r="K64" s="77"/>
      <c r="L64" s="77"/>
      <c r="M64" s="77">
        <v>320000</v>
      </c>
      <c r="N64" s="77"/>
      <c r="O64" s="77"/>
      <c r="P64" s="77"/>
      <c r="Q64" s="77"/>
      <c r="R64" s="77"/>
      <c r="S64" s="77"/>
      <c r="T64" s="77"/>
      <c r="U64" s="77">
        <v>1350000</v>
      </c>
      <c r="V64" s="77"/>
    </row>
    <row r="65" spans="1:22" ht="15">
      <c r="A65" s="25" t="s">
        <v>125</v>
      </c>
      <c r="B65" s="40"/>
      <c r="C65" s="87">
        <f>SUM(C62:C64)</f>
        <v>19702250</v>
      </c>
      <c r="D65" s="97">
        <f aca="true" t="shared" si="8" ref="D65:U65">SUM(D62:D64)</f>
        <v>6362250</v>
      </c>
      <c r="E65" s="97">
        <f t="shared" si="8"/>
        <v>5490000</v>
      </c>
      <c r="F65" s="97">
        <f t="shared" si="8"/>
        <v>0</v>
      </c>
      <c r="G65" s="97">
        <f t="shared" si="8"/>
        <v>0</v>
      </c>
      <c r="H65" s="97">
        <f>SUM(H62:H64)</f>
        <v>0</v>
      </c>
      <c r="I65" s="97">
        <f>SUM(I62:I64)</f>
        <v>0</v>
      </c>
      <c r="J65" s="97">
        <f t="shared" si="8"/>
        <v>0</v>
      </c>
      <c r="K65" s="97">
        <f t="shared" si="8"/>
        <v>0</v>
      </c>
      <c r="L65" s="97">
        <f t="shared" si="8"/>
        <v>0</v>
      </c>
      <c r="M65" s="97">
        <f>SUM(M62:M64)</f>
        <v>1500000</v>
      </c>
      <c r="N65" s="97">
        <f t="shared" si="8"/>
        <v>0</v>
      </c>
      <c r="O65" s="97">
        <f>SUM(O62:O64)</f>
        <v>0</v>
      </c>
      <c r="P65" s="97">
        <f t="shared" si="8"/>
        <v>0</v>
      </c>
      <c r="Q65" s="97">
        <f t="shared" si="8"/>
        <v>0</v>
      </c>
      <c r="R65" s="97">
        <f t="shared" si="8"/>
        <v>0</v>
      </c>
      <c r="S65" s="97">
        <f t="shared" si="8"/>
        <v>0</v>
      </c>
      <c r="T65" s="97">
        <f t="shared" si="8"/>
        <v>0</v>
      </c>
      <c r="U65" s="97">
        <f t="shared" si="8"/>
        <v>6350000</v>
      </c>
      <c r="V65" s="97">
        <f>SUM(V62:V64)</f>
        <v>0</v>
      </c>
    </row>
    <row r="66" spans="1:22" ht="15">
      <c r="A66" s="26" t="s">
        <v>126</v>
      </c>
      <c r="B66" s="41"/>
      <c r="C66" s="88">
        <f>SUM(D66:V66)</f>
        <v>591265</v>
      </c>
      <c r="D66" s="76"/>
      <c r="E66" s="76"/>
      <c r="F66" s="76"/>
      <c r="G66" s="76">
        <v>591265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4" ht="15.75">
      <c r="A67" s="27" t="s">
        <v>93</v>
      </c>
      <c r="B67" s="42"/>
      <c r="C67" s="89">
        <f>C66+C65+C61+C56+C49+C45+C11+C6</f>
        <v>47040000</v>
      </c>
      <c r="D67" s="98">
        <f aca="true" t="shared" si="9" ref="D67:U67">D66+D65+D61+D56+D49+D45+D11+D6</f>
        <v>10623735</v>
      </c>
      <c r="E67" s="98">
        <f t="shared" si="9"/>
        <v>5620000</v>
      </c>
      <c r="F67" s="98">
        <f t="shared" si="9"/>
        <v>26000</v>
      </c>
      <c r="G67" s="98">
        <f t="shared" si="9"/>
        <v>592265</v>
      </c>
      <c r="H67" s="98">
        <f>H66+H65+H61+H56+H49+H45+H11+H6</f>
        <v>2135000</v>
      </c>
      <c r="I67" s="98">
        <f>I66+I65+I61+I56+I49+I45+I11+I6</f>
        <v>10590000</v>
      </c>
      <c r="J67" s="98">
        <f t="shared" si="9"/>
        <v>205000</v>
      </c>
      <c r="K67" s="98">
        <f t="shared" si="9"/>
        <v>1505000</v>
      </c>
      <c r="L67" s="98">
        <f t="shared" si="9"/>
        <v>39000</v>
      </c>
      <c r="M67" s="98">
        <f>M66+M65+M61+M56+M49+M45+M11+M6</f>
        <v>1500000</v>
      </c>
      <c r="N67" s="98">
        <f t="shared" si="9"/>
        <v>890000</v>
      </c>
      <c r="O67" s="98">
        <f>O66+O65+O61+O56+O49+O45+O11+O6</f>
        <v>335000</v>
      </c>
      <c r="P67" s="98">
        <f t="shared" si="9"/>
        <v>1525000</v>
      </c>
      <c r="Q67" s="98">
        <f t="shared" si="9"/>
        <v>176000</v>
      </c>
      <c r="R67" s="98">
        <f t="shared" si="9"/>
        <v>17000</v>
      </c>
      <c r="S67" s="98">
        <f t="shared" si="9"/>
        <v>103000</v>
      </c>
      <c r="T67" s="98">
        <f t="shared" si="9"/>
        <v>66000</v>
      </c>
      <c r="U67" s="98">
        <f t="shared" si="9"/>
        <v>8257000</v>
      </c>
      <c r="V67" s="98">
        <f>V66+V65+V61+V56+V49+V45+V11+V6</f>
        <v>2835000</v>
      </c>
      <c r="W67" s="11"/>
      <c r="X6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9.140625" defaultRowHeight="15"/>
  <cols>
    <col min="1" max="1" width="52.8515625" style="0" customWidth="1"/>
    <col min="2" max="2" width="29.7109375" style="5" customWidth="1"/>
    <col min="3" max="3" width="15.00390625" style="5" customWidth="1"/>
    <col min="4" max="4" width="12.8515625" style="5" customWidth="1"/>
    <col min="5" max="5" width="13.8515625" style="5" customWidth="1"/>
    <col min="6" max="6" width="19.421875" style="5" customWidth="1"/>
    <col min="7" max="7" width="13.421875" style="5" customWidth="1"/>
    <col min="8" max="8" width="11.140625" style="5" customWidth="1"/>
    <col min="9" max="9" width="12.00390625" style="5" customWidth="1"/>
  </cols>
  <sheetData>
    <row r="1" spans="1:12" ht="87.75" customHeight="1">
      <c r="A1" s="14" t="s">
        <v>171</v>
      </c>
      <c r="B1" s="43" t="s">
        <v>127</v>
      </c>
      <c r="C1" s="12" t="s">
        <v>0</v>
      </c>
      <c r="D1" s="12" t="s">
        <v>442</v>
      </c>
      <c r="E1" s="12" t="s">
        <v>167</v>
      </c>
      <c r="F1" s="12" t="s">
        <v>98</v>
      </c>
      <c r="G1" s="12" t="s">
        <v>94</v>
      </c>
      <c r="H1" s="12" t="s">
        <v>446</v>
      </c>
      <c r="I1" s="12" t="s">
        <v>168</v>
      </c>
      <c r="J1" s="2"/>
      <c r="K1" s="2"/>
      <c r="L1" s="2"/>
    </row>
    <row r="2" spans="1:9" ht="30">
      <c r="A2" s="44" t="s">
        <v>128</v>
      </c>
      <c r="B2" s="99">
        <f>SUM(C2:I2)</f>
        <v>11413615</v>
      </c>
      <c r="C2" s="100"/>
      <c r="D2" s="100"/>
      <c r="E2" s="100"/>
      <c r="F2" s="100">
        <v>11413615</v>
      </c>
      <c r="G2" s="100"/>
      <c r="H2" s="100"/>
      <c r="I2" s="100"/>
    </row>
    <row r="3" spans="1:9" ht="30">
      <c r="A3" s="44" t="s">
        <v>129</v>
      </c>
      <c r="B3" s="99">
        <f>SUM(C3:I3)</f>
        <v>0</v>
      </c>
      <c r="C3" s="100"/>
      <c r="D3" s="100"/>
      <c r="E3" s="100"/>
      <c r="F3" s="100"/>
      <c r="G3" s="100"/>
      <c r="H3" s="100"/>
      <c r="I3" s="100"/>
    </row>
    <row r="4" spans="1:9" ht="45">
      <c r="A4" s="44" t="s">
        <v>130</v>
      </c>
      <c r="B4" s="99">
        <f>SUM(C4:I4)</f>
        <v>2168000</v>
      </c>
      <c r="C4" s="100" t="s">
        <v>99</v>
      </c>
      <c r="D4" s="100"/>
      <c r="E4" s="100"/>
      <c r="F4" s="100">
        <v>2168000</v>
      </c>
      <c r="G4" s="100"/>
      <c r="H4" s="100"/>
      <c r="I4" s="100"/>
    </row>
    <row r="5" spans="1:9" ht="30">
      <c r="A5" s="44" t="s">
        <v>131</v>
      </c>
      <c r="B5" s="99">
        <f>SUM(C5:I5)</f>
        <v>1200000</v>
      </c>
      <c r="C5" s="100"/>
      <c r="D5" s="100"/>
      <c r="E5" s="100"/>
      <c r="F5" s="100">
        <v>1200000</v>
      </c>
      <c r="G5" s="100"/>
      <c r="H5" s="100"/>
      <c r="I5" s="100"/>
    </row>
    <row r="6" spans="1:9" ht="30">
      <c r="A6" s="44" t="s">
        <v>132</v>
      </c>
      <c r="B6" s="99">
        <f>SUM(C6:I6)</f>
        <v>0</v>
      </c>
      <c r="C6" s="100"/>
      <c r="D6" s="100"/>
      <c r="E6" s="100"/>
      <c r="F6" s="100"/>
      <c r="G6" s="100"/>
      <c r="H6" s="100"/>
      <c r="I6" s="100"/>
    </row>
    <row r="7" spans="1:9" ht="31.5">
      <c r="A7" s="45" t="s">
        <v>133</v>
      </c>
      <c r="B7" s="101">
        <f>SUM(B2:B6)</f>
        <v>14781615</v>
      </c>
      <c r="C7" s="102">
        <f aca="true" t="shared" si="0" ref="C7:I7">SUM(C2:C6)</f>
        <v>0</v>
      </c>
      <c r="D7" s="102">
        <f t="shared" si="0"/>
        <v>0</v>
      </c>
      <c r="E7" s="102">
        <f t="shared" si="0"/>
        <v>0</v>
      </c>
      <c r="F7" s="102">
        <f t="shared" si="0"/>
        <v>14781615</v>
      </c>
      <c r="G7" s="102">
        <f t="shared" si="0"/>
        <v>0</v>
      </c>
      <c r="H7" s="102">
        <f t="shared" si="0"/>
        <v>0</v>
      </c>
      <c r="I7" s="102">
        <f t="shared" si="0"/>
        <v>0</v>
      </c>
    </row>
    <row r="8" spans="1:9" ht="30">
      <c r="A8" s="44" t="s">
        <v>134</v>
      </c>
      <c r="B8" s="99">
        <f>SUM(C8:I8)</f>
        <v>9530000</v>
      </c>
      <c r="C8" s="100"/>
      <c r="D8" s="100"/>
      <c r="E8" s="100"/>
      <c r="F8" s="100"/>
      <c r="G8" s="100">
        <v>9530000</v>
      </c>
      <c r="H8" s="100"/>
      <c r="I8" s="100"/>
    </row>
    <row r="9" spans="1:9" ht="30">
      <c r="A9" s="44" t="s">
        <v>135</v>
      </c>
      <c r="B9" s="99">
        <f>SUM(C9:I9)</f>
        <v>0</v>
      </c>
      <c r="C9" s="100"/>
      <c r="D9" s="100"/>
      <c r="E9" s="100"/>
      <c r="F9" s="100"/>
      <c r="G9" s="100"/>
      <c r="H9" s="100"/>
      <c r="I9" s="100"/>
    </row>
    <row r="10" spans="1:9" ht="15.75">
      <c r="A10" s="44" t="s">
        <v>136</v>
      </c>
      <c r="B10" s="99">
        <f>SUM(C10:I10)</f>
        <v>9530000</v>
      </c>
      <c r="C10" s="100"/>
      <c r="D10" s="100"/>
      <c r="E10" s="100"/>
      <c r="F10" s="100"/>
      <c r="G10" s="100">
        <v>9530000</v>
      </c>
      <c r="H10" s="100"/>
      <c r="I10" s="100"/>
    </row>
    <row r="11" spans="1:9" ht="31.5">
      <c r="A11" s="45" t="s">
        <v>137</v>
      </c>
      <c r="B11" s="101">
        <f>B8+B7</f>
        <v>24311615</v>
      </c>
      <c r="C11" s="101">
        <f aca="true" t="shared" si="1" ref="C11:I11">C8+C7</f>
        <v>0</v>
      </c>
      <c r="D11" s="101">
        <f t="shared" si="1"/>
        <v>0</v>
      </c>
      <c r="E11" s="101">
        <f t="shared" si="1"/>
        <v>0</v>
      </c>
      <c r="F11" s="101">
        <f t="shared" si="1"/>
        <v>14781615</v>
      </c>
      <c r="G11" s="101">
        <f t="shared" si="1"/>
        <v>9530000</v>
      </c>
      <c r="H11" s="101">
        <f t="shared" si="1"/>
        <v>0</v>
      </c>
      <c r="I11" s="101">
        <f t="shared" si="1"/>
        <v>0</v>
      </c>
    </row>
    <row r="12" spans="1:9" ht="30">
      <c r="A12" s="44" t="s">
        <v>138</v>
      </c>
      <c r="B12" s="99">
        <f>SUM(C12:I12)</f>
        <v>0</v>
      </c>
      <c r="C12" s="100"/>
      <c r="D12" s="100"/>
      <c r="E12" s="100"/>
      <c r="F12" s="100"/>
      <c r="G12" s="100"/>
      <c r="H12" s="100"/>
      <c r="I12" s="100"/>
    </row>
    <row r="13" spans="1:9" ht="47.25">
      <c r="A13" s="45" t="s">
        <v>139</v>
      </c>
      <c r="B13" s="101">
        <f>SUM(B12)</f>
        <v>0</v>
      </c>
      <c r="C13" s="102">
        <f aca="true" t="shared" si="2" ref="C13:I13">SUM(C12)</f>
        <v>0</v>
      </c>
      <c r="D13" s="102">
        <f t="shared" si="2"/>
        <v>0</v>
      </c>
      <c r="E13" s="102">
        <f t="shared" si="2"/>
        <v>0</v>
      </c>
      <c r="F13" s="102">
        <f t="shared" si="2"/>
        <v>0</v>
      </c>
      <c r="G13" s="102">
        <f t="shared" si="2"/>
        <v>0</v>
      </c>
      <c r="H13" s="102">
        <f t="shared" si="2"/>
        <v>0</v>
      </c>
      <c r="I13" s="102">
        <f t="shared" si="2"/>
        <v>0</v>
      </c>
    </row>
    <row r="14" spans="1:9" ht="15.75">
      <c r="A14" s="44" t="s">
        <v>140</v>
      </c>
      <c r="B14" s="99">
        <f aca="true" t="shared" si="3" ref="B14:B22">SUM(C14:I14)</f>
        <v>650000</v>
      </c>
      <c r="C14" s="100"/>
      <c r="D14" s="100"/>
      <c r="E14" s="100"/>
      <c r="F14" s="100"/>
      <c r="G14" s="100"/>
      <c r="H14" s="100"/>
      <c r="I14" s="100">
        <v>650000</v>
      </c>
    </row>
    <row r="15" spans="1:9" ht="15.75">
      <c r="A15" s="44" t="s">
        <v>141</v>
      </c>
      <c r="B15" s="99">
        <f t="shared" si="3"/>
        <v>250000</v>
      </c>
      <c r="C15" s="100"/>
      <c r="D15" s="100"/>
      <c r="E15" s="100"/>
      <c r="F15" s="100"/>
      <c r="G15" s="100"/>
      <c r="H15" s="100"/>
      <c r="I15" s="100">
        <v>250000</v>
      </c>
    </row>
    <row r="16" spans="1:9" ht="30">
      <c r="A16" s="44" t="s">
        <v>142</v>
      </c>
      <c r="B16" s="99">
        <f t="shared" si="3"/>
        <v>400000</v>
      </c>
      <c r="C16" s="100"/>
      <c r="D16" s="100"/>
      <c r="E16" s="100"/>
      <c r="F16" s="100"/>
      <c r="G16" s="100"/>
      <c r="H16" s="100"/>
      <c r="I16" s="100">
        <v>400000</v>
      </c>
    </row>
    <row r="17" spans="1:9" ht="30">
      <c r="A17" s="44" t="s">
        <v>143</v>
      </c>
      <c r="B17" s="99">
        <f t="shared" si="3"/>
        <v>2500000</v>
      </c>
      <c r="C17" s="100"/>
      <c r="D17" s="100"/>
      <c r="E17" s="100"/>
      <c r="F17" s="100"/>
      <c r="G17" s="100"/>
      <c r="H17" s="100"/>
      <c r="I17" s="100">
        <v>2500000</v>
      </c>
    </row>
    <row r="18" spans="1:9" ht="45">
      <c r="A18" s="44" t="s">
        <v>144</v>
      </c>
      <c r="B18" s="99">
        <f t="shared" si="3"/>
        <v>2500000</v>
      </c>
      <c r="C18" s="100"/>
      <c r="D18" s="100"/>
      <c r="E18" s="100"/>
      <c r="F18" s="100"/>
      <c r="G18" s="100"/>
      <c r="H18" s="100"/>
      <c r="I18" s="100">
        <v>2500000</v>
      </c>
    </row>
    <row r="19" spans="1:9" ht="15.75">
      <c r="A19" s="44" t="s">
        <v>145</v>
      </c>
      <c r="B19" s="99">
        <f t="shared" si="3"/>
        <v>250000</v>
      </c>
      <c r="C19" s="100"/>
      <c r="D19" s="100"/>
      <c r="E19" s="100"/>
      <c r="F19" s="100"/>
      <c r="G19" s="100"/>
      <c r="H19" s="100"/>
      <c r="I19" s="100">
        <v>250000</v>
      </c>
    </row>
    <row r="20" spans="1:9" ht="30">
      <c r="A20" s="44" t="s">
        <v>146</v>
      </c>
      <c r="B20" s="99">
        <f t="shared" si="3"/>
        <v>250000</v>
      </c>
      <c r="C20" s="100"/>
      <c r="D20" s="100"/>
      <c r="E20" s="100"/>
      <c r="F20" s="100"/>
      <c r="G20" s="100"/>
      <c r="H20" s="100"/>
      <c r="I20" s="100">
        <v>250000</v>
      </c>
    </row>
    <row r="21" spans="1:9" ht="30">
      <c r="A21" s="44" t="s">
        <v>147</v>
      </c>
      <c r="B21" s="99">
        <f t="shared" si="3"/>
        <v>0</v>
      </c>
      <c r="C21" s="100"/>
      <c r="D21" s="100"/>
      <c r="E21" s="100"/>
      <c r="F21" s="100"/>
      <c r="G21" s="100"/>
      <c r="H21" s="100"/>
      <c r="I21" s="100"/>
    </row>
    <row r="22" spans="1:9" ht="15.75">
      <c r="A22" s="44" t="s">
        <v>148</v>
      </c>
      <c r="B22" s="99">
        <f t="shared" si="3"/>
        <v>0</v>
      </c>
      <c r="C22" s="100"/>
      <c r="D22" s="100"/>
      <c r="E22" s="100"/>
      <c r="F22" s="100"/>
      <c r="G22" s="100"/>
      <c r="H22" s="100"/>
      <c r="I22" s="100"/>
    </row>
    <row r="23" spans="1:9" ht="31.5">
      <c r="A23" s="45" t="s">
        <v>149</v>
      </c>
      <c r="B23" s="101">
        <f>B14+B17+B21+B19</f>
        <v>3400000</v>
      </c>
      <c r="C23" s="102">
        <f aca="true" t="shared" si="4" ref="C23:I23">C14+C17+C21+C19</f>
        <v>0</v>
      </c>
      <c r="D23" s="102">
        <f t="shared" si="4"/>
        <v>0</v>
      </c>
      <c r="E23" s="102">
        <f t="shared" si="4"/>
        <v>0</v>
      </c>
      <c r="F23" s="102">
        <f t="shared" si="4"/>
        <v>0</v>
      </c>
      <c r="G23" s="102">
        <f t="shared" si="4"/>
        <v>0</v>
      </c>
      <c r="H23" s="102">
        <f t="shared" si="4"/>
        <v>0</v>
      </c>
      <c r="I23" s="102">
        <f t="shared" si="4"/>
        <v>3400000</v>
      </c>
    </row>
    <row r="24" spans="1:9" ht="30">
      <c r="A24" s="44" t="s">
        <v>150</v>
      </c>
      <c r="B24" s="99">
        <f>SUM(C24:I24)</f>
        <v>100000</v>
      </c>
      <c r="C24" s="100"/>
      <c r="D24" s="100"/>
      <c r="E24" s="100"/>
      <c r="F24" s="100"/>
      <c r="G24" s="100"/>
      <c r="H24" s="100"/>
      <c r="I24" s="100">
        <v>100000</v>
      </c>
    </row>
    <row r="25" spans="1:9" ht="15.75">
      <c r="A25" s="44" t="s">
        <v>151</v>
      </c>
      <c r="B25" s="99">
        <f>SUM(C25:I25)</f>
        <v>0</v>
      </c>
      <c r="C25" s="100"/>
      <c r="D25" s="100"/>
      <c r="E25" s="100"/>
      <c r="F25" s="100"/>
      <c r="G25" s="100"/>
      <c r="H25" s="100"/>
      <c r="I25" s="100"/>
    </row>
    <row r="26" spans="1:9" ht="31.5">
      <c r="A26" s="45" t="s">
        <v>152</v>
      </c>
      <c r="B26" s="101">
        <f>B14+B17+B19+B21+B24</f>
        <v>3500000</v>
      </c>
      <c r="C26" s="102">
        <f aca="true" t="shared" si="5" ref="C26:I26">C14+C17+C19+C21+C24</f>
        <v>0</v>
      </c>
      <c r="D26" s="102">
        <f t="shared" si="5"/>
        <v>0</v>
      </c>
      <c r="E26" s="102">
        <f t="shared" si="5"/>
        <v>0</v>
      </c>
      <c r="F26" s="102">
        <f t="shared" si="5"/>
        <v>0</v>
      </c>
      <c r="G26" s="102">
        <f t="shared" si="5"/>
        <v>0</v>
      </c>
      <c r="H26" s="102">
        <f t="shared" si="5"/>
        <v>0</v>
      </c>
      <c r="I26" s="102">
        <f t="shared" si="5"/>
        <v>3500000</v>
      </c>
    </row>
    <row r="27" spans="1:9" ht="15.75">
      <c r="A27" s="44" t="s">
        <v>153</v>
      </c>
      <c r="B27" s="99">
        <f>SUM(C27:I27)</f>
        <v>16000</v>
      </c>
      <c r="C27" s="100"/>
      <c r="D27" s="100"/>
      <c r="E27" s="100">
        <v>16000</v>
      </c>
      <c r="F27" s="100"/>
      <c r="G27" s="100"/>
      <c r="H27" s="100"/>
      <c r="I27" s="100"/>
    </row>
    <row r="28" spans="1:9" ht="30">
      <c r="A28" s="44" t="s">
        <v>154</v>
      </c>
      <c r="B28" s="99">
        <f>SUM(C28:I28)</f>
        <v>16000</v>
      </c>
      <c r="C28" s="100"/>
      <c r="D28" s="100"/>
      <c r="E28" s="100">
        <v>16000</v>
      </c>
      <c r="F28" s="100"/>
      <c r="G28" s="100"/>
      <c r="H28" s="100"/>
      <c r="I28" s="100"/>
    </row>
    <row r="29" spans="1:9" ht="15.75">
      <c r="A29" s="44" t="s">
        <v>155</v>
      </c>
      <c r="B29" s="99">
        <f>SUM(C29:I29)</f>
        <v>2700000</v>
      </c>
      <c r="C29" s="100"/>
      <c r="D29" s="100"/>
      <c r="E29" s="100"/>
      <c r="F29" s="100"/>
      <c r="G29" s="100"/>
      <c r="H29" s="100">
        <v>1500000</v>
      </c>
      <c r="I29" s="100">
        <v>1200000</v>
      </c>
    </row>
    <row r="30" spans="1:9" ht="15.75">
      <c r="A30" s="44" t="s">
        <v>156</v>
      </c>
      <c r="B30" s="99">
        <f>SUM(C30:I30)</f>
        <v>7682</v>
      </c>
      <c r="C30" s="100">
        <v>6682</v>
      </c>
      <c r="D30" s="100"/>
      <c r="E30" s="100"/>
      <c r="F30" s="100"/>
      <c r="G30" s="100"/>
      <c r="H30" s="100"/>
      <c r="I30" s="100">
        <v>1000</v>
      </c>
    </row>
    <row r="31" spans="1:9" ht="15.75">
      <c r="A31" s="44" t="s">
        <v>157</v>
      </c>
      <c r="B31" s="99">
        <f>SUM(C31:I31)</f>
        <v>40000</v>
      </c>
      <c r="C31" s="100">
        <v>40000</v>
      </c>
      <c r="D31" s="100"/>
      <c r="E31" s="100"/>
      <c r="F31" s="100"/>
      <c r="G31" s="100"/>
      <c r="H31" s="100"/>
      <c r="I31" s="100"/>
    </row>
    <row r="32" spans="1:9" ht="47.25">
      <c r="A32" s="45" t="s">
        <v>158</v>
      </c>
      <c r="B32" s="101">
        <f>B27+B29+B30+B31</f>
        <v>2763682</v>
      </c>
      <c r="C32" s="102">
        <f aca="true" t="shared" si="6" ref="C32:I32">C27+C29+C30+C31</f>
        <v>46682</v>
      </c>
      <c r="D32" s="102">
        <f t="shared" si="6"/>
        <v>0</v>
      </c>
      <c r="E32" s="102">
        <f t="shared" si="6"/>
        <v>16000</v>
      </c>
      <c r="F32" s="102">
        <f t="shared" si="6"/>
        <v>0</v>
      </c>
      <c r="G32" s="102">
        <f t="shared" si="6"/>
        <v>0</v>
      </c>
      <c r="H32" s="102">
        <f t="shared" si="6"/>
        <v>1500000</v>
      </c>
      <c r="I32" s="102">
        <f t="shared" si="6"/>
        <v>1201000</v>
      </c>
    </row>
    <row r="33" spans="1:9" ht="45">
      <c r="A33" s="44" t="s">
        <v>159</v>
      </c>
      <c r="B33" s="99">
        <f>SUM(C33:I33)</f>
        <v>0</v>
      </c>
      <c r="C33" s="100"/>
      <c r="D33" s="100"/>
      <c r="E33" s="100"/>
      <c r="F33" s="100"/>
      <c r="G33" s="100"/>
      <c r="H33" s="100"/>
      <c r="I33" s="100"/>
    </row>
    <row r="34" spans="1:9" ht="15.75">
      <c r="A34" s="44" t="s">
        <v>160</v>
      </c>
      <c r="B34" s="99">
        <f>SUM(C34:I34)</f>
        <v>0</v>
      </c>
      <c r="C34" s="100"/>
      <c r="D34" s="100"/>
      <c r="E34" s="100"/>
      <c r="F34" s="100"/>
      <c r="G34" s="100"/>
      <c r="H34" s="100"/>
      <c r="I34" s="100"/>
    </row>
    <row r="35" spans="1:9" ht="30">
      <c r="A35" s="44" t="s">
        <v>161</v>
      </c>
      <c r="B35" s="99">
        <f>SUM(C35:I35)</f>
        <v>0</v>
      </c>
      <c r="C35" s="100"/>
      <c r="D35" s="100"/>
      <c r="E35" s="100"/>
      <c r="F35" s="100"/>
      <c r="G35" s="100"/>
      <c r="H35" s="100"/>
      <c r="I35" s="100"/>
    </row>
    <row r="36" spans="1:9" ht="15.75">
      <c r="A36" s="44" t="s">
        <v>162</v>
      </c>
      <c r="B36" s="99">
        <f>SUM(C36:I36)</f>
        <v>0</v>
      </c>
      <c r="C36" s="100"/>
      <c r="D36" s="100"/>
      <c r="E36" s="100"/>
      <c r="F36" s="100"/>
      <c r="G36" s="100"/>
      <c r="H36" s="100"/>
      <c r="I36" s="100"/>
    </row>
    <row r="37" spans="1:9" ht="31.5">
      <c r="A37" s="45" t="s">
        <v>163</v>
      </c>
      <c r="B37" s="101">
        <f>B33+B35</f>
        <v>0</v>
      </c>
      <c r="C37" s="102">
        <f aca="true" t="shared" si="7" ref="C37:I37">C33+C35</f>
        <v>0</v>
      </c>
      <c r="D37" s="102">
        <f t="shared" si="7"/>
        <v>0</v>
      </c>
      <c r="E37" s="102">
        <f t="shared" si="7"/>
        <v>0</v>
      </c>
      <c r="F37" s="102">
        <f t="shared" si="7"/>
        <v>0</v>
      </c>
      <c r="G37" s="102">
        <f t="shared" si="7"/>
        <v>0</v>
      </c>
      <c r="H37" s="102">
        <f t="shared" si="7"/>
        <v>0</v>
      </c>
      <c r="I37" s="102">
        <f t="shared" si="7"/>
        <v>0</v>
      </c>
    </row>
    <row r="38" spans="1:9" ht="45">
      <c r="A38" s="44" t="s">
        <v>164</v>
      </c>
      <c r="B38" s="99">
        <f>SUM(C38:I38)</f>
        <v>0</v>
      </c>
      <c r="C38" s="100"/>
      <c r="D38" s="100"/>
      <c r="E38" s="100"/>
      <c r="F38" s="100"/>
      <c r="G38" s="100"/>
      <c r="H38" s="100"/>
      <c r="I38" s="100"/>
    </row>
    <row r="39" spans="1:9" ht="31.5">
      <c r="A39" s="45" t="s">
        <v>165</v>
      </c>
      <c r="B39" s="101">
        <f>SUM(B38)</f>
        <v>0</v>
      </c>
      <c r="C39" s="102">
        <f aca="true" t="shared" si="8" ref="C39:I39">SUM(C38)</f>
        <v>0</v>
      </c>
      <c r="D39" s="102">
        <f t="shared" si="8"/>
        <v>0</v>
      </c>
      <c r="E39" s="102">
        <f t="shared" si="8"/>
        <v>0</v>
      </c>
      <c r="F39" s="102">
        <f t="shared" si="8"/>
        <v>0</v>
      </c>
      <c r="G39" s="102">
        <f t="shared" si="8"/>
        <v>0</v>
      </c>
      <c r="H39" s="102">
        <f t="shared" si="8"/>
        <v>0</v>
      </c>
      <c r="I39" s="102">
        <f t="shared" si="8"/>
        <v>0</v>
      </c>
    </row>
    <row r="40" spans="1:9" ht="31.5">
      <c r="A40" s="47" t="s">
        <v>166</v>
      </c>
      <c r="B40" s="103">
        <f>B39+B37+B32+B26+B13+B11</f>
        <v>30575297</v>
      </c>
      <c r="C40" s="104">
        <f aca="true" t="shared" si="9" ref="C40:I40">C39+C37+C32+C26+C13+C11</f>
        <v>46682</v>
      </c>
      <c r="D40" s="104">
        <f t="shared" si="9"/>
        <v>0</v>
      </c>
      <c r="E40" s="104">
        <f t="shared" si="9"/>
        <v>16000</v>
      </c>
      <c r="F40" s="104">
        <f t="shared" si="9"/>
        <v>14781615</v>
      </c>
      <c r="G40" s="104">
        <f t="shared" si="9"/>
        <v>9530000</v>
      </c>
      <c r="H40" s="104">
        <f t="shared" si="9"/>
        <v>1500000</v>
      </c>
      <c r="I40" s="104">
        <f t="shared" si="9"/>
        <v>4701000</v>
      </c>
    </row>
    <row r="41" spans="1:9" ht="45" customHeight="1">
      <c r="A41" s="48" t="s">
        <v>97</v>
      </c>
      <c r="B41" s="99">
        <f>SUM(C41:I41)</f>
        <v>16464703</v>
      </c>
      <c r="C41" s="100"/>
      <c r="D41" s="100">
        <v>16464703</v>
      </c>
      <c r="E41" s="100"/>
      <c r="F41" s="100"/>
      <c r="G41" s="100"/>
      <c r="H41" s="100"/>
      <c r="I41" s="100"/>
    </row>
    <row r="42" spans="1:9" ht="15.75">
      <c r="A42" s="14" t="s">
        <v>169</v>
      </c>
      <c r="B42" s="99">
        <f>SUM(B41)</f>
        <v>16464703</v>
      </c>
      <c r="C42" s="100">
        <f aca="true" t="shared" si="10" ref="C42:I42">SUM(C41)</f>
        <v>0</v>
      </c>
      <c r="D42" s="100">
        <f t="shared" si="10"/>
        <v>16464703</v>
      </c>
      <c r="E42" s="100">
        <f t="shared" si="10"/>
        <v>0</v>
      </c>
      <c r="F42" s="100">
        <f t="shared" si="10"/>
        <v>0</v>
      </c>
      <c r="G42" s="100">
        <f t="shared" si="10"/>
        <v>0</v>
      </c>
      <c r="H42" s="100">
        <f t="shared" si="10"/>
        <v>0</v>
      </c>
      <c r="I42" s="100">
        <f t="shared" si="10"/>
        <v>0</v>
      </c>
    </row>
    <row r="43" spans="1:9" ht="15.75">
      <c r="A43" s="13" t="s">
        <v>170</v>
      </c>
      <c r="B43" s="105">
        <f>B40+B42</f>
        <v>47040000</v>
      </c>
      <c r="C43" s="105">
        <f aca="true" t="shared" si="11" ref="C43:I43">C40+C42</f>
        <v>46682</v>
      </c>
      <c r="D43" s="105">
        <f t="shared" si="11"/>
        <v>16464703</v>
      </c>
      <c r="E43" s="105">
        <f t="shared" si="11"/>
        <v>16000</v>
      </c>
      <c r="F43" s="105">
        <f t="shared" si="11"/>
        <v>14781615</v>
      </c>
      <c r="G43" s="105">
        <f t="shared" si="11"/>
        <v>9530000</v>
      </c>
      <c r="H43" s="105">
        <f t="shared" si="11"/>
        <v>1500000</v>
      </c>
      <c r="I43" s="105">
        <f t="shared" si="11"/>
        <v>4701000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12" zoomScalePageLayoutView="0" workbookViewId="0" topLeftCell="A61">
      <selection activeCell="A5" sqref="A5"/>
    </sheetView>
  </sheetViews>
  <sheetFormatPr defaultColWidth="9.140625" defaultRowHeight="15"/>
  <cols>
    <col min="1" max="1" width="33.28125" style="0" customWidth="1"/>
    <col min="2" max="2" width="14.28125" style="0" customWidth="1"/>
    <col min="3" max="3" width="19.57421875" style="0" customWidth="1"/>
  </cols>
  <sheetData>
    <row r="1" spans="1:5" ht="15">
      <c r="A1" s="241"/>
      <c r="B1" s="241"/>
      <c r="C1" s="241"/>
      <c r="D1" s="241"/>
      <c r="E1" s="241"/>
    </row>
    <row r="2" spans="1:5" ht="15">
      <c r="A2" s="242"/>
      <c r="B2" s="242"/>
      <c r="C2" s="242"/>
      <c r="D2" s="242"/>
      <c r="E2" s="242"/>
    </row>
    <row r="3" spans="1:4" ht="15">
      <c r="A3" s="240" t="s">
        <v>455</v>
      </c>
      <c r="B3" s="240"/>
      <c r="C3" s="240"/>
      <c r="D3" s="240"/>
    </row>
    <row r="4" spans="1:4" ht="42.75" customHeight="1">
      <c r="A4" s="243" t="s">
        <v>456</v>
      </c>
      <c r="B4" s="243"/>
      <c r="C4" s="243"/>
      <c r="D4" s="243"/>
    </row>
    <row r="5" spans="1:4" ht="15">
      <c r="A5" s="5"/>
      <c r="B5" s="5"/>
      <c r="C5" s="5"/>
      <c r="D5" s="5"/>
    </row>
    <row r="6" spans="1:3" ht="31.5" customHeight="1">
      <c r="A6" s="15" t="s">
        <v>93</v>
      </c>
      <c r="B6" s="1" t="s">
        <v>1</v>
      </c>
      <c r="C6" s="1" t="s">
        <v>234</v>
      </c>
    </row>
    <row r="7" spans="1:3" ht="31.5" customHeight="1">
      <c r="A7" s="16" t="s">
        <v>4</v>
      </c>
      <c r="B7" s="1" t="s">
        <v>3</v>
      </c>
      <c r="C7" s="107">
        <f>'Összesítő kiadás eredeti'!C2</f>
        <v>8650000</v>
      </c>
    </row>
    <row r="8" spans="1:3" ht="31.5" customHeight="1">
      <c r="A8" s="16" t="s">
        <v>6</v>
      </c>
      <c r="B8" s="1" t="s">
        <v>5</v>
      </c>
      <c r="C8" s="107">
        <f>'Összesítő kiadás eredeti'!C3</f>
        <v>0</v>
      </c>
    </row>
    <row r="9" spans="1:3" ht="31.5" customHeight="1">
      <c r="A9" s="16" t="s">
        <v>8</v>
      </c>
      <c r="B9" s="1" t="s">
        <v>7</v>
      </c>
      <c r="C9" s="107">
        <f>'Összesítő kiadás eredeti'!C4</f>
        <v>1740000</v>
      </c>
    </row>
    <row r="10" spans="1:3" ht="31.5" customHeight="1">
      <c r="A10" s="17" t="s">
        <v>10</v>
      </c>
      <c r="B10" s="29" t="s">
        <v>9</v>
      </c>
      <c r="C10" s="107">
        <f>'Összesítő kiadás eredeti'!C5</f>
        <v>100000</v>
      </c>
    </row>
    <row r="11" spans="1:3" ht="31.5" customHeight="1">
      <c r="A11" s="18" t="s">
        <v>119</v>
      </c>
      <c r="B11" s="30"/>
      <c r="C11" s="162">
        <f>'Összesítő kiadás eredeti'!C6</f>
        <v>10490000</v>
      </c>
    </row>
    <row r="12" spans="1:3" ht="31.5" customHeight="1">
      <c r="A12" s="19" t="s">
        <v>12</v>
      </c>
      <c r="B12" s="31" t="s">
        <v>11</v>
      </c>
      <c r="C12" s="107">
        <f>'Összesítő kiadás eredeti'!C7</f>
        <v>1495000</v>
      </c>
    </row>
    <row r="13" spans="1:3" ht="31.5" customHeight="1">
      <c r="A13" s="16" t="s">
        <v>14</v>
      </c>
      <c r="B13" s="1" t="s">
        <v>13</v>
      </c>
      <c r="C13" s="107">
        <f>'Összesítő kiadás eredeti'!C8</f>
        <v>0</v>
      </c>
    </row>
    <row r="14" spans="1:3" ht="31.5" customHeight="1">
      <c r="A14" s="16" t="s">
        <v>16</v>
      </c>
      <c r="B14" s="1" t="s">
        <v>15</v>
      </c>
      <c r="C14" s="107">
        <f>'Összesítő kiadás eredeti'!C9</f>
        <v>60000</v>
      </c>
    </row>
    <row r="15" spans="1:3" ht="31.5" customHeight="1">
      <c r="A15" s="17" t="s">
        <v>18</v>
      </c>
      <c r="B15" s="29" t="s">
        <v>17</v>
      </c>
      <c r="C15" s="107">
        <f>'Összesítő kiadás eredeti'!C10</f>
        <v>0</v>
      </c>
    </row>
    <row r="16" spans="1:3" ht="31.5" customHeight="1">
      <c r="A16" s="20" t="s">
        <v>120</v>
      </c>
      <c r="B16" s="32"/>
      <c r="C16" s="164">
        <f>'Összesítő kiadás eredeti'!C11</f>
        <v>1555000</v>
      </c>
    </row>
    <row r="17" spans="1:3" ht="31.5" customHeight="1">
      <c r="A17" s="19" t="s">
        <v>20</v>
      </c>
      <c r="B17" s="31" t="s">
        <v>19</v>
      </c>
      <c r="C17" s="107">
        <f>'Összesítő kiadás eredeti'!C12</f>
        <v>0</v>
      </c>
    </row>
    <row r="18" spans="1:3" ht="31.5" customHeight="1">
      <c r="A18" s="16" t="s">
        <v>22</v>
      </c>
      <c r="B18" s="1" t="s">
        <v>21</v>
      </c>
      <c r="C18" s="107">
        <f>'Összesítő kiadás eredeti'!C13</f>
        <v>0</v>
      </c>
    </row>
    <row r="19" spans="1:3" ht="31.5" customHeight="1">
      <c r="A19" s="16" t="s">
        <v>24</v>
      </c>
      <c r="B19" s="1" t="s">
        <v>23</v>
      </c>
      <c r="C19" s="107">
        <f>'Összesítő kiadás eredeti'!C14</f>
        <v>50000</v>
      </c>
    </row>
    <row r="20" spans="1:3" ht="31.5" customHeight="1">
      <c r="A20" s="16" t="s">
        <v>95</v>
      </c>
      <c r="B20" s="33">
        <v>53231</v>
      </c>
      <c r="C20" s="107">
        <f>'Összesítő kiadás eredeti'!C15</f>
        <v>270000</v>
      </c>
    </row>
    <row r="21" spans="1:3" ht="31.5" customHeight="1">
      <c r="A21" s="16" t="s">
        <v>26</v>
      </c>
      <c r="B21" s="1" t="s">
        <v>25</v>
      </c>
      <c r="C21" s="107">
        <f>'Összesítő kiadás eredeti'!C16</f>
        <v>200000</v>
      </c>
    </row>
    <row r="22" spans="1:3" ht="31.5" customHeight="1">
      <c r="A22" s="16" t="s">
        <v>96</v>
      </c>
      <c r="B22" s="33">
        <v>531311</v>
      </c>
      <c r="C22" s="107">
        <f>'Összesítő kiadás eredeti'!C17</f>
        <v>0</v>
      </c>
    </row>
    <row r="23" spans="1:3" ht="31.5" customHeight="1">
      <c r="A23" s="16" t="s">
        <v>28</v>
      </c>
      <c r="B23" s="1" t="s">
        <v>27</v>
      </c>
      <c r="C23" s="107">
        <f>'Összesítő kiadás eredeti'!C18</f>
        <v>850000</v>
      </c>
    </row>
    <row r="24" spans="1:3" ht="31.5" customHeight="1">
      <c r="A24" s="16" t="s">
        <v>30</v>
      </c>
      <c r="B24" s="1" t="s">
        <v>29</v>
      </c>
      <c r="C24" s="107">
        <f>'Összesítő kiadás eredeti'!C19</f>
        <v>60000</v>
      </c>
    </row>
    <row r="25" spans="1:3" ht="31.5" customHeight="1">
      <c r="A25" s="16" t="s">
        <v>32</v>
      </c>
      <c r="B25" s="1" t="s">
        <v>31</v>
      </c>
      <c r="C25" s="107">
        <f>'Összesítő kiadás eredeti'!C20</f>
        <v>152000</v>
      </c>
    </row>
    <row r="26" spans="1:3" ht="31.5" customHeight="1">
      <c r="A26" s="16" t="s">
        <v>34</v>
      </c>
      <c r="B26" s="1" t="s">
        <v>33</v>
      </c>
      <c r="C26" s="107">
        <f>'Összesítő kiadás eredeti'!C21</f>
        <v>0</v>
      </c>
    </row>
    <row r="27" spans="1:3" ht="31.5" customHeight="1">
      <c r="A27" s="16" t="s">
        <v>36</v>
      </c>
      <c r="B27" s="1" t="s">
        <v>35</v>
      </c>
      <c r="C27" s="107">
        <f>'Összesítő kiadás eredeti'!C22</f>
        <v>13000</v>
      </c>
    </row>
    <row r="28" spans="1:3" ht="31.5" customHeight="1">
      <c r="A28" s="16" t="s">
        <v>38</v>
      </c>
      <c r="B28" s="1" t="s">
        <v>37</v>
      </c>
      <c r="C28" s="107">
        <f>'Összesítő kiadás eredeti'!C23</f>
        <v>55000</v>
      </c>
    </row>
    <row r="29" spans="1:3" ht="31.5" customHeight="1">
      <c r="A29" s="16" t="s">
        <v>40</v>
      </c>
      <c r="B29" s="1" t="s">
        <v>39</v>
      </c>
      <c r="C29" s="107">
        <f>'Összesítő kiadás eredeti'!C24</f>
        <v>855000</v>
      </c>
    </row>
    <row r="30" spans="1:3" ht="31.5" customHeight="1">
      <c r="A30" s="16" t="s">
        <v>42</v>
      </c>
      <c r="B30" s="1" t="s">
        <v>41</v>
      </c>
      <c r="C30" s="107">
        <f>'Összesítő kiadás eredeti'!C25</f>
        <v>375000</v>
      </c>
    </row>
    <row r="31" spans="1:3" ht="31.5" customHeight="1">
      <c r="A31" s="16" t="s">
        <v>44</v>
      </c>
      <c r="B31" s="1" t="s">
        <v>43</v>
      </c>
      <c r="C31" s="107">
        <f>'Összesítő kiadás eredeti'!C26</f>
        <v>116000</v>
      </c>
    </row>
    <row r="32" spans="1:3" ht="31.5" customHeight="1">
      <c r="A32" s="16" t="s">
        <v>46</v>
      </c>
      <c r="B32" s="1" t="s">
        <v>45</v>
      </c>
      <c r="C32" s="107">
        <f>'Összesítő kiadás eredeti'!C27</f>
        <v>80000</v>
      </c>
    </row>
    <row r="33" spans="1:3" ht="31.5" customHeight="1">
      <c r="A33" s="16" t="s">
        <v>48</v>
      </c>
      <c r="B33" s="1" t="s">
        <v>47</v>
      </c>
      <c r="C33" s="107">
        <f>'Összesítő kiadás eredeti'!C28</f>
        <v>33000</v>
      </c>
    </row>
    <row r="34" spans="1:3" ht="31.5" customHeight="1">
      <c r="A34" s="16" t="s">
        <v>434</v>
      </c>
      <c r="B34" s="211" t="s">
        <v>435</v>
      </c>
      <c r="C34" s="107">
        <f>'Összesítő kiadás eredeti'!C29</f>
        <v>0</v>
      </c>
    </row>
    <row r="35" spans="1:3" ht="31.5" customHeight="1">
      <c r="A35" s="16" t="s">
        <v>50</v>
      </c>
      <c r="B35" s="1" t="s">
        <v>49</v>
      </c>
      <c r="C35" s="107">
        <f>'Összesítő kiadás eredeti'!C30</f>
        <v>370000</v>
      </c>
    </row>
    <row r="36" spans="1:3" ht="31.5" customHeight="1">
      <c r="A36" s="16" t="s">
        <v>52</v>
      </c>
      <c r="B36" s="1" t="s">
        <v>51</v>
      </c>
      <c r="C36" s="107">
        <f>'Összesítő kiadás eredeti'!C31</f>
        <v>0</v>
      </c>
    </row>
    <row r="37" spans="1:3" ht="31.5" customHeight="1">
      <c r="A37" s="16" t="s">
        <v>54</v>
      </c>
      <c r="B37" s="1" t="s">
        <v>53</v>
      </c>
      <c r="C37" s="107">
        <f>'Összesítő kiadás eredeti'!C32</f>
        <v>31000</v>
      </c>
    </row>
    <row r="38" spans="1:3" ht="31.5" customHeight="1">
      <c r="A38" s="16" t="s">
        <v>56</v>
      </c>
      <c r="B38" s="1" t="s">
        <v>55</v>
      </c>
      <c r="C38" s="107">
        <f>'Összesítő kiadás eredeti'!C33</f>
        <v>30000</v>
      </c>
    </row>
    <row r="39" spans="1:3" ht="31.5" customHeight="1">
      <c r="A39" s="16" t="s">
        <v>58</v>
      </c>
      <c r="B39" s="1" t="s">
        <v>57</v>
      </c>
      <c r="C39" s="107">
        <f>'Összesítő kiadás eredeti'!C34</f>
        <v>1230000</v>
      </c>
    </row>
    <row r="40" spans="1:3" ht="31.5" customHeight="1">
      <c r="A40" s="16" t="s">
        <v>60</v>
      </c>
      <c r="B40" s="1" t="s">
        <v>59</v>
      </c>
      <c r="C40" s="107">
        <f>'Összesítő kiadás eredeti'!C35</f>
        <v>5000</v>
      </c>
    </row>
    <row r="41" spans="1:3" ht="31.5" customHeight="1">
      <c r="A41" s="16" t="s">
        <v>62</v>
      </c>
      <c r="B41" s="1" t="s">
        <v>61</v>
      </c>
      <c r="C41" s="107">
        <f>'Összesítő kiadás eredeti'!C36</f>
        <v>200000</v>
      </c>
    </row>
    <row r="42" spans="1:3" ht="31.5" customHeight="1">
      <c r="A42" s="16" t="s">
        <v>64</v>
      </c>
      <c r="B42" s="1" t="s">
        <v>63</v>
      </c>
      <c r="C42" s="107">
        <f>'Összesítő kiadás eredeti'!C37</f>
        <v>941000</v>
      </c>
    </row>
    <row r="43" spans="1:3" ht="31.5" customHeight="1">
      <c r="A43" s="16" t="s">
        <v>436</v>
      </c>
      <c r="B43" s="211" t="s">
        <v>47</v>
      </c>
      <c r="C43" s="107">
        <f>'Összesítő kiadás eredeti'!C38</f>
        <v>0</v>
      </c>
    </row>
    <row r="44" spans="1:3" ht="31.5" customHeight="1">
      <c r="A44" s="16" t="s">
        <v>66</v>
      </c>
      <c r="B44" s="1" t="s">
        <v>65</v>
      </c>
      <c r="C44" s="107">
        <f>'Összesítő kiadás eredeti'!C39</f>
        <v>1615000</v>
      </c>
    </row>
    <row r="45" spans="1:3" ht="31.5" customHeight="1">
      <c r="A45" s="16" t="s">
        <v>438</v>
      </c>
      <c r="B45" s="211" t="s">
        <v>439</v>
      </c>
      <c r="C45" s="107">
        <f>'Összesítő kiadás eredeti'!C40</f>
        <v>0</v>
      </c>
    </row>
    <row r="46" spans="1:3" ht="31.5" customHeight="1">
      <c r="A46" s="16" t="s">
        <v>68</v>
      </c>
      <c r="B46" s="1" t="s">
        <v>67</v>
      </c>
      <c r="C46" s="107">
        <f>'Összesítő kiadás eredeti'!C41</f>
        <v>0</v>
      </c>
    </row>
    <row r="47" spans="1:3" ht="31.5" customHeight="1">
      <c r="A47" s="16" t="s">
        <v>108</v>
      </c>
      <c r="B47" s="1">
        <v>535541</v>
      </c>
      <c r="C47" s="107">
        <f>'Összesítő kiadás eredeti'!C42</f>
        <v>0</v>
      </c>
    </row>
    <row r="48" spans="1:3" ht="31.5" customHeight="1">
      <c r="A48" s="16" t="s">
        <v>70</v>
      </c>
      <c r="B48" s="1" t="s">
        <v>69</v>
      </c>
      <c r="C48" s="107">
        <f>'Összesítő kiadás eredeti'!C43</f>
        <v>2485</v>
      </c>
    </row>
    <row r="49" spans="1:3" ht="31.5" customHeight="1">
      <c r="A49" s="17" t="s">
        <v>72</v>
      </c>
      <c r="B49" s="29" t="s">
        <v>71</v>
      </c>
      <c r="C49" s="107">
        <f>'Összesítő kiadás eredeti'!C44</f>
        <v>0</v>
      </c>
    </row>
    <row r="50" spans="1:3" ht="31.5" customHeight="1">
      <c r="A50" s="21" t="s">
        <v>121</v>
      </c>
      <c r="B50" s="34"/>
      <c r="C50" s="165">
        <f>'Összesítő kiadás eredeti'!C45</f>
        <v>7533485</v>
      </c>
    </row>
    <row r="51" spans="1:3" ht="31.5" customHeight="1">
      <c r="A51" s="19" t="s">
        <v>114</v>
      </c>
      <c r="B51" s="31">
        <v>54421</v>
      </c>
      <c r="C51" s="107">
        <f>'Összesítő kiadás eredeti'!C46</f>
        <v>2835000</v>
      </c>
    </row>
    <row r="52" spans="1:3" ht="31.5" customHeight="1">
      <c r="A52" s="16" t="s">
        <v>115</v>
      </c>
      <c r="B52" s="1">
        <v>54861</v>
      </c>
      <c r="C52" s="107">
        <f>'Összesítő kiadás eredeti'!C47</f>
        <v>0</v>
      </c>
    </row>
    <row r="53" spans="1:3" ht="31.5" customHeight="1">
      <c r="A53" s="17" t="s">
        <v>74</v>
      </c>
      <c r="B53" s="113" t="s">
        <v>73</v>
      </c>
      <c r="C53" s="107">
        <f>'Összesítő kiadás eredeti'!C48</f>
        <v>0</v>
      </c>
    </row>
    <row r="54" spans="1:3" ht="31.5" customHeight="1">
      <c r="A54" s="22" t="s">
        <v>122</v>
      </c>
      <c r="B54" s="35"/>
      <c r="C54" s="166">
        <f>'Összesítő kiadás eredeti'!C49</f>
        <v>2835000</v>
      </c>
    </row>
    <row r="55" spans="1:3" ht="31.5" customHeight="1">
      <c r="A55" s="19" t="s">
        <v>76</v>
      </c>
      <c r="B55" s="31" t="s">
        <v>75</v>
      </c>
      <c r="C55" s="107">
        <f>'Összesítő kiadás eredeti'!C50</f>
        <v>0</v>
      </c>
    </row>
    <row r="56" spans="1:3" ht="31.5" customHeight="1">
      <c r="A56" s="16" t="s">
        <v>78</v>
      </c>
      <c r="B56" s="1" t="s">
        <v>77</v>
      </c>
      <c r="C56" s="107">
        <f>'Összesítő kiadás eredeti'!C51</f>
        <v>2311000</v>
      </c>
    </row>
    <row r="57" spans="1:3" ht="31.5" customHeight="1">
      <c r="A57" s="16" t="s">
        <v>80</v>
      </c>
      <c r="B57" s="1" t="s">
        <v>79</v>
      </c>
      <c r="C57" s="107">
        <f>'Összesítő kiadás eredeti'!C52</f>
        <v>0</v>
      </c>
    </row>
    <row r="58" spans="1:3" ht="31.5" customHeight="1">
      <c r="A58" s="16" t="s">
        <v>110</v>
      </c>
      <c r="B58" s="1"/>
      <c r="C58" s="107">
        <f>'Összesítő kiadás eredeti'!C53</f>
        <v>17000</v>
      </c>
    </row>
    <row r="59" spans="1:3" ht="31.5" customHeight="1">
      <c r="A59" s="16" t="s">
        <v>82</v>
      </c>
      <c r="B59" s="1" t="s">
        <v>81</v>
      </c>
      <c r="C59" s="107">
        <f>'Összesítő kiadás eredeti'!C54</f>
        <v>310000</v>
      </c>
    </row>
    <row r="60" spans="1:3" ht="31.5" customHeight="1">
      <c r="A60" s="17" t="s">
        <v>84</v>
      </c>
      <c r="B60" s="29" t="s">
        <v>83</v>
      </c>
      <c r="C60" s="107">
        <f>'Összesítő kiadás eredeti'!C55</f>
        <v>0</v>
      </c>
    </row>
    <row r="61" spans="1:3" ht="31.5" customHeight="1">
      <c r="A61" s="23" t="s">
        <v>123</v>
      </c>
      <c r="B61" s="36"/>
      <c r="C61" s="163">
        <f>'Összesítő kiadás eredeti'!C56</f>
        <v>2638000</v>
      </c>
    </row>
    <row r="62" spans="1:3" ht="31.5" customHeight="1">
      <c r="A62" s="19" t="s">
        <v>86</v>
      </c>
      <c r="B62" s="31" t="s">
        <v>85</v>
      </c>
      <c r="C62" s="107">
        <f>'Összesítő kiadás eredeti'!C57</f>
        <v>0</v>
      </c>
    </row>
    <row r="63" spans="1:3" ht="31.5" customHeight="1">
      <c r="A63" s="16" t="s">
        <v>88</v>
      </c>
      <c r="B63" s="1" t="s">
        <v>87</v>
      </c>
      <c r="C63" s="107">
        <f>'Összesítő kiadás eredeti'!C58</f>
        <v>0</v>
      </c>
    </row>
    <row r="64" spans="1:3" ht="31.5" customHeight="1">
      <c r="A64" s="16" t="s">
        <v>90</v>
      </c>
      <c r="B64" s="1" t="s">
        <v>89</v>
      </c>
      <c r="C64" s="107">
        <f>'Összesítő kiadás eredeti'!C59</f>
        <v>1330000</v>
      </c>
    </row>
    <row r="65" spans="1:3" ht="31.5" customHeight="1">
      <c r="A65" s="17" t="s">
        <v>92</v>
      </c>
      <c r="B65" s="29" t="s">
        <v>91</v>
      </c>
      <c r="C65" s="107">
        <f>'Összesítő kiadás eredeti'!C60</f>
        <v>365000</v>
      </c>
    </row>
    <row r="66" spans="1:3" ht="31.5" customHeight="1">
      <c r="A66" s="24" t="s">
        <v>124</v>
      </c>
      <c r="B66" s="37"/>
      <c r="C66" s="168">
        <f>'Összesítő kiadás eredeti'!C61</f>
        <v>1695000</v>
      </c>
    </row>
    <row r="67" spans="1:3" ht="31.5" customHeight="1">
      <c r="A67" s="19" t="s">
        <v>105</v>
      </c>
      <c r="B67" s="38">
        <v>5711</v>
      </c>
      <c r="C67" s="107">
        <f>'Összesítő kiadás eredeti'!C62</f>
        <v>15512646</v>
      </c>
    </row>
    <row r="68" spans="1:3" ht="31.5" customHeight="1">
      <c r="A68" s="16" t="s">
        <v>106</v>
      </c>
      <c r="B68" s="33">
        <v>5741</v>
      </c>
      <c r="C68" s="107">
        <f>'Összesítő kiadás eredeti'!C63</f>
        <v>0</v>
      </c>
    </row>
    <row r="69" spans="1:3" ht="31.5" customHeight="1">
      <c r="A69" s="17" t="s">
        <v>118</v>
      </c>
      <c r="B69" s="39">
        <v>741</v>
      </c>
      <c r="C69" s="107">
        <f>'Összesítő kiadás eredeti'!C64</f>
        <v>4189604</v>
      </c>
    </row>
    <row r="70" spans="1:3" ht="31.5" customHeight="1">
      <c r="A70" s="25" t="s">
        <v>125</v>
      </c>
      <c r="B70" s="40"/>
      <c r="C70" s="167">
        <f>'Összesítő kiadás eredeti'!C65</f>
        <v>19702250</v>
      </c>
    </row>
    <row r="71" spans="1:3" ht="31.5" customHeight="1">
      <c r="A71" s="26" t="s">
        <v>126</v>
      </c>
      <c r="B71" s="41"/>
      <c r="C71" s="162">
        <f>'Összesítő kiadás eredeti'!C66</f>
        <v>591265</v>
      </c>
    </row>
    <row r="72" spans="1:3" ht="31.5" customHeight="1">
      <c r="A72" s="169" t="s">
        <v>93</v>
      </c>
      <c r="B72" s="170"/>
      <c r="C72" s="171">
        <f>'Összesítő kiadás eredeti'!C67</f>
        <v>47040000</v>
      </c>
    </row>
  </sheetData>
  <sheetProtection/>
  <mergeCells count="4">
    <mergeCell ref="A1:E1"/>
    <mergeCell ref="A2:E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SheetLayoutView="98" zoomScalePageLayoutView="0" workbookViewId="0" topLeftCell="A1">
      <selection activeCell="D32" sqref="D32"/>
    </sheetView>
  </sheetViews>
  <sheetFormatPr defaultColWidth="9.140625" defaultRowHeight="15"/>
  <cols>
    <col min="1" max="1" width="7.8515625" style="0" customWidth="1"/>
    <col min="2" max="2" width="34.8515625" style="0" customWidth="1"/>
    <col min="3" max="3" width="15.00390625" style="0" customWidth="1"/>
    <col min="4" max="4" width="27.57421875" style="5" customWidth="1"/>
  </cols>
  <sheetData>
    <row r="2" spans="1:4" ht="15">
      <c r="A2" s="246" t="s">
        <v>458</v>
      </c>
      <c r="B2" s="241"/>
      <c r="C2" s="241"/>
      <c r="D2" s="241"/>
    </row>
    <row r="3" spans="1:5" ht="15">
      <c r="A3" s="246" t="s">
        <v>457</v>
      </c>
      <c r="B3" s="241"/>
      <c r="C3" s="241"/>
      <c r="D3" s="241"/>
      <c r="E3" s="69"/>
    </row>
    <row r="4" spans="1:4" ht="15">
      <c r="A4" s="49"/>
      <c r="B4" s="49"/>
      <c r="C4" s="49"/>
      <c r="D4" s="69" t="s">
        <v>232</v>
      </c>
    </row>
    <row r="5" spans="1:4" ht="26.25">
      <c r="A5" s="179" t="s">
        <v>243</v>
      </c>
      <c r="B5" s="50" t="s">
        <v>173</v>
      </c>
      <c r="C5" s="50"/>
      <c r="D5" s="50" t="s">
        <v>2</v>
      </c>
    </row>
    <row r="6" spans="1:4" ht="15">
      <c r="A6" s="50" t="s">
        <v>174</v>
      </c>
      <c r="B6" s="50" t="s">
        <v>175</v>
      </c>
      <c r="C6" s="50"/>
      <c r="D6" s="50" t="s">
        <v>176</v>
      </c>
    </row>
    <row r="7" spans="1:4" ht="15">
      <c r="A7" s="244" t="s">
        <v>237</v>
      </c>
      <c r="B7" s="245"/>
      <c r="C7" s="110"/>
      <c r="D7" s="110"/>
    </row>
    <row r="8" spans="1:4" ht="15">
      <c r="A8" s="108"/>
      <c r="B8" s="108" t="s">
        <v>238</v>
      </c>
      <c r="C8" s="110">
        <v>1100000</v>
      </c>
      <c r="D8" s="110"/>
    </row>
    <row r="9" spans="1:4" ht="15">
      <c r="A9" s="108"/>
      <c r="B9" s="108" t="s">
        <v>236</v>
      </c>
      <c r="C9" s="110">
        <v>300000</v>
      </c>
      <c r="D9" s="110">
        <f>SUM(C8:C9)</f>
        <v>1400000</v>
      </c>
    </row>
    <row r="10" spans="1:4" ht="15">
      <c r="A10" s="244" t="s">
        <v>240</v>
      </c>
      <c r="B10" s="245"/>
      <c r="C10" s="110"/>
      <c r="D10" s="110"/>
    </row>
    <row r="11" spans="1:4" ht="15">
      <c r="A11" s="108"/>
      <c r="B11" s="108"/>
      <c r="C11" s="110"/>
      <c r="D11" s="110"/>
    </row>
    <row r="12" spans="1:4" ht="15">
      <c r="A12" s="108"/>
      <c r="B12" s="108"/>
      <c r="C12" s="110"/>
      <c r="D12" s="110">
        <f>SUM(C11:C12)</f>
        <v>0</v>
      </c>
    </row>
    <row r="13" spans="1:4" ht="15">
      <c r="A13" s="244" t="s">
        <v>241</v>
      </c>
      <c r="B13" s="245"/>
      <c r="C13" s="110"/>
      <c r="D13" s="110"/>
    </row>
    <row r="14" spans="1:4" ht="15">
      <c r="A14" s="108"/>
      <c r="B14" s="108" t="s">
        <v>242</v>
      </c>
      <c r="C14" s="110">
        <v>230000</v>
      </c>
      <c r="D14" s="110"/>
    </row>
    <row r="15" spans="1:4" ht="15">
      <c r="A15" s="108"/>
      <c r="B15" s="108" t="s">
        <v>236</v>
      </c>
      <c r="C15" s="110">
        <v>65000</v>
      </c>
      <c r="D15" s="110">
        <f>SUM(C14:C15)</f>
        <v>295000</v>
      </c>
    </row>
    <row r="16" spans="1:4" ht="15">
      <c r="A16" s="244"/>
      <c r="B16" s="245"/>
      <c r="C16" s="110"/>
      <c r="D16" s="110"/>
    </row>
    <row r="17" spans="1:4" ht="15">
      <c r="A17" s="108"/>
      <c r="B17" s="108"/>
      <c r="C17" s="110"/>
      <c r="D17" s="110"/>
    </row>
    <row r="18" spans="1:4" ht="15">
      <c r="A18" s="108"/>
      <c r="B18" s="108"/>
      <c r="C18" s="110"/>
      <c r="D18" s="110">
        <f>SUM(C17:C18)</f>
        <v>0</v>
      </c>
    </row>
    <row r="19" spans="1:4" ht="15">
      <c r="A19" s="108"/>
      <c r="B19" s="108"/>
      <c r="C19" s="110"/>
      <c r="D19" s="110"/>
    </row>
    <row r="20" spans="1:4" ht="15">
      <c r="A20" s="109"/>
      <c r="B20" s="109"/>
      <c r="C20" s="111"/>
      <c r="D20" s="112"/>
    </row>
    <row r="21" spans="1:4" ht="15.75">
      <c r="A21" s="172"/>
      <c r="B21" s="172" t="s">
        <v>179</v>
      </c>
      <c r="C21" s="173"/>
      <c r="D21" s="174">
        <f>SUM(D7:D20)</f>
        <v>1695000</v>
      </c>
    </row>
    <row r="22" spans="1:4" ht="15">
      <c r="A22" s="49"/>
      <c r="B22" s="49"/>
      <c r="C22" s="49"/>
      <c r="D22" s="69"/>
    </row>
  </sheetData>
  <sheetProtection/>
  <mergeCells count="6">
    <mergeCell ref="A13:B13"/>
    <mergeCell ref="A16:B16"/>
    <mergeCell ref="A3:D3"/>
    <mergeCell ref="A2:D2"/>
    <mergeCell ref="A7:B7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8.140625" style="0" customWidth="1"/>
    <col min="2" max="2" width="29.57421875" style="0" customWidth="1"/>
    <col min="3" max="3" width="30.8515625" style="0" customWidth="1"/>
    <col min="4" max="4" width="16.8515625" style="0" customWidth="1"/>
  </cols>
  <sheetData>
    <row r="1" spans="1:3" ht="15">
      <c r="A1" s="246" t="s">
        <v>459</v>
      </c>
      <c r="B1" s="246"/>
      <c r="C1" s="246"/>
    </row>
    <row r="2" spans="1:3" ht="15">
      <c r="A2" s="246" t="s">
        <v>460</v>
      </c>
      <c r="B2" s="241"/>
      <c r="C2" s="241"/>
    </row>
    <row r="3" spans="1:2" ht="15">
      <c r="A3" s="49"/>
      <c r="B3" s="49"/>
    </row>
    <row r="4" spans="1:4" ht="15">
      <c r="A4" s="49"/>
      <c r="B4" s="49"/>
      <c r="C4" s="49"/>
      <c r="D4" s="69" t="s">
        <v>232</v>
      </c>
    </row>
    <row r="5" spans="1:4" ht="15">
      <c r="A5" s="50" t="s">
        <v>243</v>
      </c>
      <c r="B5" s="50" t="s">
        <v>173</v>
      </c>
      <c r="C5" s="50"/>
      <c r="D5" s="50" t="s">
        <v>2</v>
      </c>
    </row>
    <row r="6" spans="1:4" ht="15">
      <c r="A6" s="50" t="s">
        <v>174</v>
      </c>
      <c r="B6" s="50" t="s">
        <v>175</v>
      </c>
      <c r="C6" s="50"/>
      <c r="D6" s="50" t="s">
        <v>176</v>
      </c>
    </row>
    <row r="7" spans="1:4" ht="15">
      <c r="A7" s="244" t="s">
        <v>239</v>
      </c>
      <c r="B7" s="245"/>
      <c r="C7" s="108"/>
      <c r="D7" s="108"/>
    </row>
    <row r="8" spans="1:4" ht="15">
      <c r="A8" s="108"/>
      <c r="B8" s="108" t="s">
        <v>244</v>
      </c>
      <c r="C8" s="110"/>
      <c r="D8" s="110"/>
    </row>
    <row r="9" spans="1:4" ht="15">
      <c r="A9" s="108"/>
      <c r="B9" s="108" t="s">
        <v>236</v>
      </c>
      <c r="C9" s="110"/>
      <c r="D9" s="110">
        <f>SUM(C8:C9)</f>
        <v>0</v>
      </c>
    </row>
    <row r="10" spans="1:4" ht="15">
      <c r="A10" s="244" t="s">
        <v>245</v>
      </c>
      <c r="B10" s="245"/>
      <c r="C10" s="110"/>
      <c r="D10" s="110"/>
    </row>
    <row r="11" spans="1:4" ht="15">
      <c r="A11" s="108"/>
      <c r="B11" s="108" t="s">
        <v>246</v>
      </c>
      <c r="C11" s="110">
        <v>1180000</v>
      </c>
      <c r="D11" s="110"/>
    </row>
    <row r="12" spans="1:4" ht="15">
      <c r="A12" s="108"/>
      <c r="B12" s="108" t="s">
        <v>236</v>
      </c>
      <c r="C12" s="110">
        <v>320000</v>
      </c>
      <c r="D12" s="110">
        <f>SUM(C11:C12)</f>
        <v>1500000</v>
      </c>
    </row>
    <row r="13" spans="1:4" ht="15">
      <c r="A13" s="244" t="s">
        <v>450</v>
      </c>
      <c r="B13" s="245"/>
      <c r="C13" s="110"/>
      <c r="D13" s="110"/>
    </row>
    <row r="14" spans="1:4" ht="15">
      <c r="A14" s="108"/>
      <c r="B14" s="108" t="s">
        <v>452</v>
      </c>
      <c r="C14" s="110">
        <v>5009646</v>
      </c>
      <c r="D14" s="110"/>
    </row>
    <row r="15" spans="1:4" ht="15">
      <c r="A15" s="108"/>
      <c r="B15" s="108" t="s">
        <v>236</v>
      </c>
      <c r="C15" s="110">
        <v>1352604</v>
      </c>
      <c r="D15" s="110">
        <f>SUM(C14:C15)</f>
        <v>6362250</v>
      </c>
    </row>
    <row r="16" spans="1:4" ht="15">
      <c r="A16" s="244" t="s">
        <v>449</v>
      </c>
      <c r="B16" s="245"/>
      <c r="C16" s="110"/>
      <c r="D16" s="110"/>
    </row>
    <row r="17" spans="1:4" ht="15">
      <c r="A17" s="108"/>
      <c r="B17" s="108" t="s">
        <v>451</v>
      </c>
      <c r="C17" s="110">
        <v>4323000</v>
      </c>
      <c r="D17" s="110"/>
    </row>
    <row r="18" spans="1:4" ht="15">
      <c r="A18" s="108"/>
      <c r="B18" s="108" t="s">
        <v>236</v>
      </c>
      <c r="C18" s="110">
        <v>1167000</v>
      </c>
      <c r="D18" s="110">
        <f>SUM(C17:C18)</f>
        <v>5490000</v>
      </c>
    </row>
    <row r="19" spans="1:4" ht="15">
      <c r="A19" s="244" t="s">
        <v>241</v>
      </c>
      <c r="B19" s="245"/>
      <c r="C19" s="110"/>
      <c r="D19" s="110"/>
    </row>
    <row r="20" spans="1:4" ht="15">
      <c r="A20" s="108"/>
      <c r="B20" s="108" t="s">
        <v>247</v>
      </c>
      <c r="C20" s="110">
        <v>5000000</v>
      </c>
      <c r="D20" s="110"/>
    </row>
    <row r="21" spans="1:4" ht="15">
      <c r="A21" s="108"/>
      <c r="B21" s="108" t="s">
        <v>236</v>
      </c>
      <c r="C21" s="110">
        <v>1350000</v>
      </c>
      <c r="D21" s="110">
        <f>SUM(C20:C21)</f>
        <v>6350000</v>
      </c>
    </row>
    <row r="22" spans="1:4" ht="15">
      <c r="A22" s="108"/>
      <c r="B22" s="108"/>
      <c r="C22" s="110"/>
      <c r="D22" s="110"/>
    </row>
    <row r="23" spans="1:4" ht="15">
      <c r="A23" s="109"/>
      <c r="B23" s="109"/>
      <c r="C23" s="111"/>
      <c r="D23" s="112"/>
    </row>
    <row r="24" spans="1:4" ht="15.75">
      <c r="A24" s="172"/>
      <c r="B24" s="172" t="s">
        <v>179</v>
      </c>
      <c r="C24" s="173"/>
      <c r="D24" s="174">
        <f>SUM(D8:D23)</f>
        <v>19702250</v>
      </c>
    </row>
  </sheetData>
  <sheetProtection/>
  <mergeCells count="7">
    <mergeCell ref="A19:B19"/>
    <mergeCell ref="A2:C2"/>
    <mergeCell ref="A1:C1"/>
    <mergeCell ref="A7:B7"/>
    <mergeCell ref="A10:B10"/>
    <mergeCell ref="A13:B13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3"/>
  <sheetViews>
    <sheetView view="pageBreakPreview" zoomScale="98" zoomScaleSheetLayoutView="98" zoomScalePageLayoutView="0" workbookViewId="0" topLeftCell="A1">
      <selection activeCell="A2" sqref="A2:D2"/>
    </sheetView>
  </sheetViews>
  <sheetFormatPr defaultColWidth="9.140625" defaultRowHeight="15"/>
  <cols>
    <col min="1" max="1" width="33.00390625" style="0" customWidth="1"/>
    <col min="2" max="2" width="19.140625" style="0" customWidth="1"/>
    <col min="3" max="3" width="16.7109375" style="0" customWidth="1"/>
  </cols>
  <sheetData>
    <row r="2" spans="1:4" ht="15">
      <c r="A2" s="246" t="s">
        <v>462</v>
      </c>
      <c r="B2" s="246"/>
      <c r="C2" s="246"/>
      <c r="D2" s="241"/>
    </row>
    <row r="3" spans="1:4" ht="39" customHeight="1">
      <c r="A3" s="243" t="s">
        <v>461</v>
      </c>
      <c r="B3" s="243"/>
      <c r="C3" s="243"/>
      <c r="D3" s="243"/>
    </row>
    <row r="6" ht="27.75" customHeight="1">
      <c r="A6" s="19" t="s">
        <v>114</v>
      </c>
    </row>
    <row r="7" ht="27.75" customHeight="1">
      <c r="A7" s="19" t="s">
        <v>249</v>
      </c>
    </row>
    <row r="8" spans="1:4" ht="27.75" customHeight="1">
      <c r="A8" s="19" t="s">
        <v>250</v>
      </c>
      <c r="B8" s="114"/>
      <c r="C8" s="114"/>
      <c r="D8" s="114"/>
    </row>
    <row r="9" spans="1:4" ht="27.75" customHeight="1">
      <c r="A9" s="19" t="s">
        <v>251</v>
      </c>
      <c r="B9" s="114"/>
      <c r="C9" s="114">
        <v>150000</v>
      </c>
      <c r="D9" s="114"/>
    </row>
    <row r="10" spans="1:4" ht="27.75" customHeight="1">
      <c r="A10" s="19" t="s">
        <v>252</v>
      </c>
      <c r="B10" s="114"/>
      <c r="C10" s="114">
        <v>200000</v>
      </c>
      <c r="D10" s="114"/>
    </row>
    <row r="11" spans="1:4" ht="27.75" customHeight="1">
      <c r="A11" s="19" t="s">
        <v>253</v>
      </c>
      <c r="B11" s="114"/>
      <c r="C11" s="114"/>
      <c r="D11" s="114"/>
    </row>
    <row r="12" spans="1:4" ht="38.25" customHeight="1">
      <c r="A12" s="19" t="s">
        <v>254</v>
      </c>
      <c r="B12" s="114"/>
      <c r="C12" s="114">
        <v>100000</v>
      </c>
      <c r="D12" s="114"/>
    </row>
    <row r="13" spans="1:4" ht="38.25" customHeight="1">
      <c r="A13" s="19" t="s">
        <v>255</v>
      </c>
      <c r="B13" s="114"/>
      <c r="C13" s="114">
        <v>2385000</v>
      </c>
      <c r="D13" s="114"/>
    </row>
    <row r="14" spans="1:4" ht="27.75" customHeight="1">
      <c r="A14" s="16" t="s">
        <v>115</v>
      </c>
      <c r="B14" s="114"/>
      <c r="C14" s="114"/>
      <c r="D14" s="114"/>
    </row>
    <row r="15" spans="1:4" ht="27.75" customHeight="1">
      <c r="A15" s="17" t="s">
        <v>74</v>
      </c>
      <c r="B15" s="114"/>
      <c r="C15" s="114"/>
      <c r="D15" s="114"/>
    </row>
    <row r="16" spans="1:4" ht="15.75">
      <c r="A16" s="175" t="s">
        <v>122</v>
      </c>
      <c r="B16" s="176"/>
      <c r="C16" s="176">
        <f>SUM(C8:C15)</f>
        <v>2835000</v>
      </c>
      <c r="D16" s="114"/>
    </row>
    <row r="18" spans="1:3" ht="42.75">
      <c r="A18" s="115" t="s">
        <v>257</v>
      </c>
      <c r="C18" s="114">
        <v>10000</v>
      </c>
    </row>
    <row r="19" spans="1:3" ht="42.75">
      <c r="A19" s="115" t="s">
        <v>258</v>
      </c>
      <c r="C19" s="114">
        <v>10000</v>
      </c>
    </row>
    <row r="20" spans="1:3" ht="15.75">
      <c r="A20" s="177" t="s">
        <v>179</v>
      </c>
      <c r="B20" s="178"/>
      <c r="C20" s="176">
        <f>SUM(C18:C19)</f>
        <v>20000</v>
      </c>
    </row>
    <row r="21" ht="15">
      <c r="C21" s="114"/>
    </row>
    <row r="22" ht="15">
      <c r="C22" s="114"/>
    </row>
    <row r="23" spans="1:3" ht="15">
      <c r="A23" s="115" t="s">
        <v>256</v>
      </c>
      <c r="C23" s="114">
        <f>C16+C20</f>
        <v>2855000</v>
      </c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84"/>
  <sheetViews>
    <sheetView zoomScaleSheetLayoutView="100" zoomScalePageLayoutView="0" workbookViewId="0" topLeftCell="A379">
      <selection activeCell="E390" sqref="E390"/>
    </sheetView>
  </sheetViews>
  <sheetFormatPr defaultColWidth="9.140625" defaultRowHeight="15"/>
  <cols>
    <col min="1" max="1" width="53.8515625" style="0" customWidth="1"/>
    <col min="2" max="2" width="18.57421875" style="0" customWidth="1"/>
    <col min="3" max="16384" width="8.7109375" style="0" customWidth="1"/>
  </cols>
  <sheetData>
    <row r="2" spans="1:4" ht="15">
      <c r="A2" s="246" t="s">
        <v>679</v>
      </c>
      <c r="B2" s="246"/>
      <c r="C2" s="246"/>
      <c r="D2" s="241"/>
    </row>
    <row r="3" spans="1:2" ht="15">
      <c r="A3" s="240" t="s">
        <v>680</v>
      </c>
      <c r="B3" s="240"/>
    </row>
    <row r="5" spans="1:2" ht="30" customHeight="1">
      <c r="A5" s="222" t="s">
        <v>483</v>
      </c>
      <c r="B5" s="222"/>
    </row>
    <row r="6" spans="1:2" ht="30" customHeight="1" thickBot="1">
      <c r="A6" s="224"/>
      <c r="B6" s="224"/>
    </row>
    <row r="7" spans="1:2" ht="30" customHeight="1" thickBot="1">
      <c r="A7" s="216" t="s">
        <v>484</v>
      </c>
      <c r="B7" s="217" t="s">
        <v>234</v>
      </c>
    </row>
    <row r="8" spans="1:2" ht="30" customHeight="1" thickBot="1">
      <c r="A8" s="226"/>
      <c r="B8" s="226"/>
    </row>
    <row r="9" spans="1:2" ht="30" customHeight="1" thickTop="1">
      <c r="A9" s="227" t="s">
        <v>485</v>
      </c>
      <c r="B9" s="228"/>
    </row>
    <row r="10" spans="1:2" ht="30" customHeight="1" thickBot="1">
      <c r="A10" s="229" t="s">
        <v>486</v>
      </c>
      <c r="B10" s="230"/>
    </row>
    <row r="11" spans="1:2" ht="30" customHeight="1" thickBot="1" thickTop="1">
      <c r="A11" s="218" t="s">
        <v>487</v>
      </c>
      <c r="B11" s="219" t="s">
        <v>488</v>
      </c>
    </row>
    <row r="12" spans="1:2" ht="30" customHeight="1" thickBot="1">
      <c r="A12" s="218" t="s">
        <v>489</v>
      </c>
      <c r="B12" s="219" t="s">
        <v>490</v>
      </c>
    </row>
    <row r="13" spans="1:2" ht="30" customHeight="1" thickBot="1">
      <c r="A13" s="220" t="s">
        <v>491</v>
      </c>
      <c r="B13" s="221" t="s">
        <v>492</v>
      </c>
    </row>
    <row r="14" spans="1:2" ht="30" customHeight="1" thickBot="1">
      <c r="A14" s="220" t="s">
        <v>493</v>
      </c>
      <c r="B14" s="221" t="s">
        <v>492</v>
      </c>
    </row>
    <row r="15" spans="1:2" ht="30" customHeight="1" thickBot="1">
      <c r="A15" s="218" t="s">
        <v>494</v>
      </c>
      <c r="B15" s="219" t="s">
        <v>495</v>
      </c>
    </row>
    <row r="16" spans="1:2" ht="30" customHeight="1" thickBot="1">
      <c r="A16" s="218" t="s">
        <v>496</v>
      </c>
      <c r="B16" s="219" t="s">
        <v>497</v>
      </c>
    </row>
    <row r="17" spans="1:2" ht="30" customHeight="1" thickBot="1">
      <c r="A17" s="218" t="s">
        <v>498</v>
      </c>
      <c r="B17" s="219" t="s">
        <v>499</v>
      </c>
    </row>
    <row r="18" spans="1:2" ht="30" customHeight="1" thickBot="1">
      <c r="A18" s="220" t="s">
        <v>500</v>
      </c>
      <c r="B18" s="221" t="s">
        <v>501</v>
      </c>
    </row>
    <row r="19" spans="1:2" ht="30" customHeight="1" thickBot="1">
      <c r="A19" s="218" t="s">
        <v>502</v>
      </c>
      <c r="B19" s="219" t="s">
        <v>503</v>
      </c>
    </row>
    <row r="20" spans="1:2" ht="30" customHeight="1" thickBot="1">
      <c r="A20" s="218" t="s">
        <v>504</v>
      </c>
      <c r="B20" s="219" t="s">
        <v>505</v>
      </c>
    </row>
    <row r="21" spans="1:2" ht="30" customHeight="1" thickBot="1">
      <c r="A21" s="220" t="s">
        <v>506</v>
      </c>
      <c r="B21" s="221" t="s">
        <v>507</v>
      </c>
    </row>
    <row r="22" spans="1:2" ht="30" customHeight="1" thickBot="1">
      <c r="A22" s="218" t="s">
        <v>508</v>
      </c>
      <c r="B22" s="219" t="s">
        <v>509</v>
      </c>
    </row>
    <row r="23" spans="1:2" ht="30" customHeight="1" thickBot="1">
      <c r="A23" s="218" t="s">
        <v>510</v>
      </c>
      <c r="B23" s="219" t="s">
        <v>511</v>
      </c>
    </row>
    <row r="24" spans="1:2" ht="30" customHeight="1" thickBot="1">
      <c r="A24" s="218" t="s">
        <v>512</v>
      </c>
      <c r="B24" s="219" t="s">
        <v>513</v>
      </c>
    </row>
    <row r="25" spans="1:2" ht="30" customHeight="1" thickBot="1">
      <c r="A25" s="220" t="s">
        <v>514</v>
      </c>
      <c r="B25" s="221" t="s">
        <v>515</v>
      </c>
    </row>
    <row r="26" spans="1:2" ht="30" customHeight="1" thickBot="1">
      <c r="A26" s="218" t="s">
        <v>516</v>
      </c>
      <c r="B26" s="219" t="s">
        <v>495</v>
      </c>
    </row>
    <row r="27" spans="1:2" ht="30" customHeight="1" thickBot="1">
      <c r="A27" s="218" t="s">
        <v>517</v>
      </c>
      <c r="B27" s="219" t="s">
        <v>518</v>
      </c>
    </row>
    <row r="28" spans="1:2" ht="30" customHeight="1" thickBot="1">
      <c r="A28" s="220" t="s">
        <v>519</v>
      </c>
      <c r="B28" s="221" t="s">
        <v>520</v>
      </c>
    </row>
    <row r="29" spans="1:2" ht="30" customHeight="1" thickBot="1">
      <c r="A29" s="220" t="s">
        <v>521</v>
      </c>
      <c r="B29" s="221" t="s">
        <v>522</v>
      </c>
    </row>
    <row r="30" spans="1:2" ht="30" customHeight="1" thickBot="1">
      <c r="A30" s="218" t="s">
        <v>523</v>
      </c>
      <c r="B30" s="219" t="s">
        <v>524</v>
      </c>
    </row>
    <row r="31" spans="1:2" ht="30" customHeight="1" thickBot="1">
      <c r="A31" s="218" t="s">
        <v>525</v>
      </c>
      <c r="B31" s="219" t="s">
        <v>509</v>
      </c>
    </row>
    <row r="32" spans="1:2" ht="30" customHeight="1" thickBot="1">
      <c r="A32" s="220" t="s">
        <v>526</v>
      </c>
      <c r="B32" s="221" t="s">
        <v>527</v>
      </c>
    </row>
    <row r="33" spans="1:2" ht="30" customHeight="1" thickBot="1">
      <c r="A33" s="218" t="s">
        <v>528</v>
      </c>
      <c r="B33" s="219" t="s">
        <v>529</v>
      </c>
    </row>
    <row r="34" spans="1:2" ht="30" customHeight="1" thickBot="1">
      <c r="A34" s="218" t="s">
        <v>530</v>
      </c>
      <c r="B34" s="219" t="s">
        <v>531</v>
      </c>
    </row>
    <row r="35" spans="1:2" ht="30" customHeight="1" thickBot="1">
      <c r="A35" s="220" t="s">
        <v>532</v>
      </c>
      <c r="B35" s="221" t="s">
        <v>533</v>
      </c>
    </row>
    <row r="36" spans="1:2" ht="30" customHeight="1" thickBot="1">
      <c r="A36" s="220" t="s">
        <v>534</v>
      </c>
      <c r="B36" s="221" t="s">
        <v>535</v>
      </c>
    </row>
    <row r="37" spans="1:2" ht="30" customHeight="1" thickBot="1">
      <c r="A37" s="226"/>
      <c r="B37" s="226"/>
    </row>
    <row r="38" spans="1:2" ht="30" customHeight="1" thickTop="1">
      <c r="A38" s="227" t="s">
        <v>485</v>
      </c>
      <c r="B38" s="228"/>
    </row>
    <row r="39" spans="1:2" ht="30" customHeight="1" thickBot="1">
      <c r="A39" s="229" t="s">
        <v>536</v>
      </c>
      <c r="B39" s="230"/>
    </row>
    <row r="40" spans="1:2" ht="30" customHeight="1" thickBot="1" thickTop="1">
      <c r="A40" s="218" t="s">
        <v>537</v>
      </c>
      <c r="B40" s="219" t="s">
        <v>538</v>
      </c>
    </row>
    <row r="41" spans="1:2" ht="30" customHeight="1" thickBot="1">
      <c r="A41" s="220" t="s">
        <v>539</v>
      </c>
      <c r="B41" s="221" t="s">
        <v>538</v>
      </c>
    </row>
    <row r="42" spans="1:2" ht="30" customHeight="1" thickBot="1">
      <c r="A42" s="218" t="s">
        <v>540</v>
      </c>
      <c r="B42" s="219" t="s">
        <v>541</v>
      </c>
    </row>
    <row r="43" spans="1:2" ht="30" customHeight="1" thickBot="1">
      <c r="A43" s="220" t="s">
        <v>542</v>
      </c>
      <c r="B43" s="221" t="s">
        <v>543</v>
      </c>
    </row>
    <row r="44" spans="1:2" ht="30" customHeight="1" thickBot="1">
      <c r="A44" s="220" t="s">
        <v>544</v>
      </c>
      <c r="B44" s="221" t="s">
        <v>543</v>
      </c>
    </row>
    <row r="45" ht="30" customHeight="1"/>
    <row r="46" ht="30" customHeight="1"/>
    <row r="47" spans="1:2" ht="30" customHeight="1">
      <c r="A47" s="222" t="s">
        <v>545</v>
      </c>
      <c r="B47" s="223"/>
    </row>
    <row r="48" spans="1:2" ht="30" customHeight="1" thickBot="1">
      <c r="A48" s="224"/>
      <c r="B48" s="224"/>
    </row>
    <row r="49" spans="1:2" ht="30" customHeight="1" thickBot="1">
      <c r="A49" s="236" t="s">
        <v>484</v>
      </c>
      <c r="B49" s="217" t="s">
        <v>234</v>
      </c>
    </row>
    <row r="50" spans="1:2" ht="30" customHeight="1" thickBot="1">
      <c r="A50" s="226"/>
      <c r="B50" s="226"/>
    </row>
    <row r="51" spans="1:2" ht="30" customHeight="1" thickTop="1">
      <c r="A51" s="227" t="s">
        <v>485</v>
      </c>
      <c r="B51" s="228"/>
    </row>
    <row r="52" spans="1:2" ht="30" customHeight="1" thickBot="1">
      <c r="A52" s="229" t="s">
        <v>486</v>
      </c>
      <c r="B52" s="230"/>
    </row>
    <row r="53" spans="1:2" ht="30" customHeight="1" thickBot="1" thickTop="1">
      <c r="A53" s="237" t="s">
        <v>508</v>
      </c>
      <c r="B53" s="219" t="s">
        <v>524</v>
      </c>
    </row>
    <row r="54" spans="1:2" ht="30" customHeight="1" thickBot="1">
      <c r="A54" s="238" t="s">
        <v>514</v>
      </c>
      <c r="B54" s="221" t="s">
        <v>524</v>
      </c>
    </row>
    <row r="55" spans="1:2" ht="30" customHeight="1" thickBot="1">
      <c r="A55" s="239" t="s">
        <v>516</v>
      </c>
      <c r="B55" s="219" t="s">
        <v>546</v>
      </c>
    </row>
    <row r="56" spans="1:2" ht="30" customHeight="1" thickBot="1">
      <c r="A56" s="238" t="s">
        <v>519</v>
      </c>
      <c r="B56" s="221" t="s">
        <v>546</v>
      </c>
    </row>
    <row r="57" spans="1:2" ht="30" customHeight="1" thickBot="1">
      <c r="A57" s="238" t="s">
        <v>521</v>
      </c>
      <c r="B57" s="221" t="s">
        <v>501</v>
      </c>
    </row>
    <row r="58" spans="1:2" ht="30" customHeight="1" thickBot="1">
      <c r="A58" s="239" t="s">
        <v>528</v>
      </c>
      <c r="B58" s="219" t="s">
        <v>547</v>
      </c>
    </row>
    <row r="59" spans="1:2" ht="30" customHeight="1" thickBot="1">
      <c r="A59" s="239" t="s">
        <v>530</v>
      </c>
      <c r="B59" s="219" t="s">
        <v>548</v>
      </c>
    </row>
    <row r="60" spans="1:2" ht="30" customHeight="1" thickBot="1">
      <c r="A60" s="238" t="s">
        <v>532</v>
      </c>
      <c r="B60" s="221" t="s">
        <v>549</v>
      </c>
    </row>
    <row r="61" spans="1:2" ht="30" customHeight="1" thickBot="1">
      <c r="A61" s="238" t="s">
        <v>534</v>
      </c>
      <c r="B61" s="221" t="s">
        <v>550</v>
      </c>
    </row>
    <row r="62" ht="30" customHeight="1"/>
    <row r="63" ht="30" customHeight="1"/>
    <row r="64" ht="30" customHeight="1"/>
    <row r="65" spans="1:2" ht="30" customHeight="1">
      <c r="A65" s="222" t="s">
        <v>551</v>
      </c>
      <c r="B65" s="222"/>
    </row>
    <row r="66" spans="1:2" ht="30" customHeight="1" thickBot="1">
      <c r="A66" s="224"/>
      <c r="B66" s="224"/>
    </row>
    <row r="67" spans="1:2" ht="30" customHeight="1" thickBot="1">
      <c r="A67" s="216" t="s">
        <v>484</v>
      </c>
      <c r="B67" s="217" t="s">
        <v>234</v>
      </c>
    </row>
    <row r="68" spans="1:2" ht="30" customHeight="1" thickBot="1">
      <c r="A68" s="226"/>
      <c r="B68" s="226"/>
    </row>
    <row r="69" spans="1:2" ht="30" customHeight="1" thickTop="1">
      <c r="A69" s="227" t="s">
        <v>485</v>
      </c>
      <c r="B69" s="228"/>
    </row>
    <row r="70" spans="1:2" ht="30" customHeight="1" thickBot="1">
      <c r="A70" s="229" t="s">
        <v>486</v>
      </c>
      <c r="B70" s="230"/>
    </row>
    <row r="71" spans="1:2" ht="30" customHeight="1" thickBot="1" thickTop="1">
      <c r="A71" s="218" t="s">
        <v>508</v>
      </c>
      <c r="B71" s="219" t="s">
        <v>497</v>
      </c>
    </row>
    <row r="72" spans="1:2" ht="30" customHeight="1" thickBot="1">
      <c r="A72" s="220" t="s">
        <v>514</v>
      </c>
      <c r="B72" s="221" t="s">
        <v>497</v>
      </c>
    </row>
    <row r="73" spans="1:2" ht="30" customHeight="1" thickBot="1">
      <c r="A73" s="218" t="s">
        <v>516</v>
      </c>
      <c r="B73" s="219" t="s">
        <v>552</v>
      </c>
    </row>
    <row r="74" spans="1:2" ht="30" customHeight="1" thickBot="1">
      <c r="A74" s="220" t="s">
        <v>519</v>
      </c>
      <c r="B74" s="221" t="s">
        <v>552</v>
      </c>
    </row>
    <row r="75" spans="1:2" ht="30" customHeight="1" thickBot="1">
      <c r="A75" s="220" t="s">
        <v>521</v>
      </c>
      <c r="B75" s="221" t="s">
        <v>553</v>
      </c>
    </row>
    <row r="76" spans="1:2" ht="30" customHeight="1" thickBot="1">
      <c r="A76" s="220" t="s">
        <v>534</v>
      </c>
      <c r="B76" s="221" t="s">
        <v>553</v>
      </c>
    </row>
    <row r="77" spans="1:2" ht="30" customHeight="1" thickBot="1">
      <c r="A77" s="226"/>
      <c r="B77" s="226"/>
    </row>
    <row r="78" spans="1:2" ht="30" customHeight="1" thickTop="1">
      <c r="A78" s="227" t="s">
        <v>485</v>
      </c>
      <c r="B78" s="228"/>
    </row>
    <row r="79" spans="1:2" ht="30" customHeight="1" thickBot="1">
      <c r="A79" s="229" t="s">
        <v>536</v>
      </c>
      <c r="B79" s="230"/>
    </row>
    <row r="80" spans="1:2" ht="30" customHeight="1" thickBot="1" thickTop="1">
      <c r="A80" s="218" t="s">
        <v>554</v>
      </c>
      <c r="B80" s="219" t="s">
        <v>555</v>
      </c>
    </row>
    <row r="81" spans="1:2" ht="30" customHeight="1" thickBot="1">
      <c r="A81" s="220" t="s">
        <v>542</v>
      </c>
      <c r="B81" s="221" t="s">
        <v>555</v>
      </c>
    </row>
    <row r="82" spans="1:2" ht="30" customHeight="1" thickBot="1">
      <c r="A82" s="220" t="s">
        <v>544</v>
      </c>
      <c r="B82" s="221" t="s">
        <v>555</v>
      </c>
    </row>
    <row r="83" ht="30" customHeight="1"/>
    <row r="84" ht="30" customHeight="1"/>
    <row r="85" spans="1:2" ht="30" customHeight="1">
      <c r="A85" s="222" t="s">
        <v>556</v>
      </c>
      <c r="B85" s="222"/>
    </row>
    <row r="86" spans="1:2" ht="30" customHeight="1" thickBot="1">
      <c r="A86" s="224"/>
      <c r="B86" s="224"/>
    </row>
    <row r="87" spans="1:2" ht="30" customHeight="1" thickBot="1">
      <c r="A87" s="216" t="s">
        <v>484</v>
      </c>
      <c r="B87" s="217" t="s">
        <v>234</v>
      </c>
    </row>
    <row r="88" spans="1:2" ht="30" customHeight="1" thickBot="1">
      <c r="A88" s="226"/>
      <c r="B88" s="226"/>
    </row>
    <row r="89" spans="1:2" ht="30" customHeight="1" thickTop="1">
      <c r="A89" s="227" t="s">
        <v>485</v>
      </c>
      <c r="B89" s="228"/>
    </row>
    <row r="90" spans="1:2" ht="30" customHeight="1" thickBot="1">
      <c r="A90" s="229" t="s">
        <v>486</v>
      </c>
      <c r="B90" s="230"/>
    </row>
    <row r="91" spans="1:2" ht="30" customHeight="1" thickBot="1" thickTop="1">
      <c r="A91" s="218" t="s">
        <v>517</v>
      </c>
      <c r="B91" s="219" t="s">
        <v>557</v>
      </c>
    </row>
    <row r="92" spans="1:2" ht="30" customHeight="1" thickBot="1">
      <c r="A92" s="220" t="s">
        <v>519</v>
      </c>
      <c r="B92" s="221" t="s">
        <v>557</v>
      </c>
    </row>
    <row r="93" spans="1:2" ht="30" customHeight="1" thickBot="1">
      <c r="A93" s="220" t="s">
        <v>521</v>
      </c>
      <c r="B93" s="221" t="s">
        <v>557</v>
      </c>
    </row>
    <row r="94" spans="1:2" ht="30" customHeight="1" thickBot="1">
      <c r="A94" s="220" t="s">
        <v>534</v>
      </c>
      <c r="B94" s="221" t="s">
        <v>557</v>
      </c>
    </row>
    <row r="95" spans="1:2" ht="30" customHeight="1" thickBot="1">
      <c r="A95" s="226"/>
      <c r="B95" s="226"/>
    </row>
    <row r="96" spans="1:2" ht="30" customHeight="1" thickTop="1">
      <c r="A96" s="227" t="s">
        <v>485</v>
      </c>
      <c r="B96" s="228"/>
    </row>
    <row r="97" spans="1:2" ht="30" customHeight="1" thickBot="1">
      <c r="A97" s="229" t="s">
        <v>536</v>
      </c>
      <c r="B97" s="230"/>
    </row>
    <row r="98" spans="1:2" ht="30" customHeight="1" thickBot="1" thickTop="1">
      <c r="A98" s="218" t="s">
        <v>558</v>
      </c>
      <c r="B98" s="219" t="s">
        <v>559</v>
      </c>
    </row>
    <row r="99" spans="1:2" ht="30" customHeight="1" thickBot="1">
      <c r="A99" s="218" t="s">
        <v>560</v>
      </c>
      <c r="B99" s="219" t="s">
        <v>561</v>
      </c>
    </row>
    <row r="100" spans="1:2" ht="30" customHeight="1" thickBot="1">
      <c r="A100" s="218" t="s">
        <v>562</v>
      </c>
      <c r="B100" s="219" t="s">
        <v>563</v>
      </c>
    </row>
    <row r="101" spans="1:2" ht="30" customHeight="1" thickBot="1">
      <c r="A101" s="220" t="s">
        <v>564</v>
      </c>
      <c r="B101" s="221" t="s">
        <v>565</v>
      </c>
    </row>
    <row r="102" spans="1:2" ht="30" customHeight="1" thickBot="1">
      <c r="A102" s="220" t="s">
        <v>566</v>
      </c>
      <c r="B102" s="221" t="s">
        <v>565</v>
      </c>
    </row>
    <row r="103" spans="1:2" ht="30" customHeight="1" thickBot="1">
      <c r="A103" s="220" t="s">
        <v>544</v>
      </c>
      <c r="B103" s="221" t="s">
        <v>565</v>
      </c>
    </row>
    <row r="104" spans="1:2" ht="30" customHeight="1" thickBot="1">
      <c r="A104" s="226"/>
      <c r="B104" s="226"/>
    </row>
    <row r="105" spans="1:2" ht="30" customHeight="1" thickTop="1">
      <c r="A105" s="227" t="s">
        <v>485</v>
      </c>
      <c r="B105" s="228"/>
    </row>
    <row r="106" spans="1:2" ht="30" customHeight="1" thickBot="1">
      <c r="A106" s="229" t="s">
        <v>567</v>
      </c>
      <c r="B106" s="230"/>
    </row>
    <row r="107" spans="1:2" ht="30" customHeight="1" thickBot="1" thickTop="1">
      <c r="A107" s="218" t="s">
        <v>568</v>
      </c>
      <c r="B107" s="219" t="s">
        <v>569</v>
      </c>
    </row>
    <row r="108" spans="1:2" ht="30" customHeight="1" thickBot="1">
      <c r="A108" s="220" t="s">
        <v>570</v>
      </c>
      <c r="B108" s="221" t="s">
        <v>569</v>
      </c>
    </row>
    <row r="109" spans="1:2" ht="30" customHeight="1" thickBot="1">
      <c r="A109" s="220" t="s">
        <v>571</v>
      </c>
      <c r="B109" s="221" t="s">
        <v>569</v>
      </c>
    </row>
    <row r="110" ht="30" customHeight="1"/>
    <row r="111" ht="30" customHeight="1"/>
    <row r="112" ht="30" customHeight="1"/>
    <row r="113" spans="1:2" ht="30" customHeight="1">
      <c r="A113" s="222" t="s">
        <v>572</v>
      </c>
      <c r="B113" s="222"/>
    </row>
    <row r="114" spans="1:2" ht="30" customHeight="1" thickBot="1">
      <c r="A114" s="224"/>
      <c r="B114" s="224"/>
    </row>
    <row r="115" spans="1:2" ht="30" customHeight="1" thickBot="1">
      <c r="A115" s="216" t="s">
        <v>484</v>
      </c>
      <c r="B115" s="217" t="s">
        <v>234</v>
      </c>
    </row>
    <row r="116" spans="1:2" ht="30" customHeight="1" thickBot="1">
      <c r="A116" s="226"/>
      <c r="B116" s="226"/>
    </row>
    <row r="117" spans="1:2" ht="30" customHeight="1" thickTop="1">
      <c r="A117" s="227" t="s">
        <v>485</v>
      </c>
      <c r="B117" s="228"/>
    </row>
    <row r="118" spans="1:2" ht="30" customHeight="1" thickBot="1">
      <c r="A118" s="229" t="s">
        <v>486</v>
      </c>
      <c r="B118" s="230"/>
    </row>
    <row r="119" spans="1:2" ht="30" customHeight="1" thickBot="1" thickTop="1">
      <c r="A119" s="218" t="s">
        <v>523</v>
      </c>
      <c r="B119" s="219" t="s">
        <v>573</v>
      </c>
    </row>
    <row r="120" spans="1:2" ht="30" customHeight="1" thickBot="1">
      <c r="A120" s="220" t="s">
        <v>526</v>
      </c>
      <c r="B120" s="221" t="s">
        <v>573</v>
      </c>
    </row>
    <row r="121" spans="1:2" ht="30" customHeight="1" thickBot="1">
      <c r="A121" s="220" t="s">
        <v>534</v>
      </c>
      <c r="B121" s="221" t="s">
        <v>573</v>
      </c>
    </row>
    <row r="122" spans="1:2" ht="30" customHeight="1" thickBot="1">
      <c r="A122" s="226"/>
      <c r="B122" s="226"/>
    </row>
    <row r="123" spans="1:2" ht="30" customHeight="1" thickTop="1">
      <c r="A123" s="227" t="s">
        <v>485</v>
      </c>
      <c r="B123" s="228"/>
    </row>
    <row r="124" spans="1:2" ht="30" customHeight="1" thickBot="1">
      <c r="A124" s="229" t="s">
        <v>574</v>
      </c>
      <c r="B124" s="230"/>
    </row>
    <row r="125" spans="1:2" ht="30" customHeight="1" thickBot="1" thickTop="1">
      <c r="A125" s="218" t="s">
        <v>575</v>
      </c>
      <c r="B125" s="219" t="s">
        <v>576</v>
      </c>
    </row>
    <row r="126" spans="1:2" ht="30" customHeight="1" thickBot="1">
      <c r="A126" s="220" t="s">
        <v>577</v>
      </c>
      <c r="B126" s="221" t="s">
        <v>576</v>
      </c>
    </row>
    <row r="127" spans="1:2" ht="30" customHeight="1" thickBot="1">
      <c r="A127" s="220" t="s">
        <v>578</v>
      </c>
      <c r="B127" s="221" t="s">
        <v>576</v>
      </c>
    </row>
    <row r="128" spans="1:2" ht="30" customHeight="1" thickBot="1">
      <c r="A128" s="220" t="s">
        <v>579</v>
      </c>
      <c r="B128" s="221" t="s">
        <v>576</v>
      </c>
    </row>
    <row r="129" ht="30" customHeight="1"/>
    <row r="130" ht="30" customHeight="1"/>
    <row r="131" spans="1:2" ht="30" customHeight="1">
      <c r="A131" s="222" t="s">
        <v>580</v>
      </c>
      <c r="B131" s="222"/>
    </row>
    <row r="132" spans="1:2" ht="30" customHeight="1" thickBot="1">
      <c r="A132" s="224"/>
      <c r="B132" s="224"/>
    </row>
    <row r="133" spans="1:2" ht="30" customHeight="1" thickBot="1">
      <c r="A133" s="216" t="s">
        <v>484</v>
      </c>
      <c r="B133" s="225" t="s">
        <v>234</v>
      </c>
    </row>
    <row r="134" spans="1:2" ht="30" customHeight="1" thickBot="1">
      <c r="A134" s="226"/>
      <c r="B134" s="226"/>
    </row>
    <row r="135" spans="1:2" ht="30" customHeight="1" thickTop="1">
      <c r="A135" s="227" t="s">
        <v>485</v>
      </c>
      <c r="B135" s="228"/>
    </row>
    <row r="136" spans="1:2" ht="30" customHeight="1" thickBot="1">
      <c r="A136" s="229" t="s">
        <v>486</v>
      </c>
      <c r="B136" s="230"/>
    </row>
    <row r="137" spans="1:2" ht="30" customHeight="1" thickBot="1" thickTop="1">
      <c r="A137" s="218" t="s">
        <v>581</v>
      </c>
      <c r="B137" s="231" t="s">
        <v>582</v>
      </c>
    </row>
    <row r="138" spans="1:2" ht="30" customHeight="1" thickBot="1">
      <c r="A138" s="220" t="s">
        <v>583</v>
      </c>
      <c r="B138" s="235" t="s">
        <v>582</v>
      </c>
    </row>
    <row r="139" spans="1:2" ht="30" customHeight="1" thickBot="1">
      <c r="A139" s="218" t="s">
        <v>489</v>
      </c>
      <c r="B139" s="234" t="s">
        <v>490</v>
      </c>
    </row>
    <row r="140" spans="1:2" ht="30" customHeight="1" thickBot="1">
      <c r="A140" s="220" t="s">
        <v>491</v>
      </c>
      <c r="B140" s="235" t="s">
        <v>490</v>
      </c>
    </row>
    <row r="141" spans="1:2" ht="30" customHeight="1" thickBot="1">
      <c r="A141" s="220" t="s">
        <v>493</v>
      </c>
      <c r="B141" s="235" t="s">
        <v>584</v>
      </c>
    </row>
    <row r="142" spans="1:2" ht="30" customHeight="1" thickBot="1">
      <c r="A142" s="218" t="s">
        <v>494</v>
      </c>
      <c r="B142" s="234" t="s">
        <v>585</v>
      </c>
    </row>
    <row r="143" spans="1:2" ht="30" customHeight="1" thickBot="1">
      <c r="A143" s="218" t="s">
        <v>498</v>
      </c>
      <c r="B143" s="234" t="s">
        <v>586</v>
      </c>
    </row>
    <row r="144" spans="1:2" ht="30" customHeight="1" thickBot="1">
      <c r="A144" s="220" t="s">
        <v>500</v>
      </c>
      <c r="B144" s="235" t="s">
        <v>586</v>
      </c>
    </row>
    <row r="145" spans="1:2" ht="30" customHeight="1" thickBot="1">
      <c r="A145" s="218" t="s">
        <v>512</v>
      </c>
      <c r="B145" s="234" t="s">
        <v>490</v>
      </c>
    </row>
    <row r="146" spans="1:2" ht="30" customHeight="1" thickBot="1">
      <c r="A146" s="220" t="s">
        <v>514</v>
      </c>
      <c r="B146" s="235" t="s">
        <v>490</v>
      </c>
    </row>
    <row r="147" spans="1:2" ht="30" customHeight="1" thickBot="1">
      <c r="A147" s="218" t="s">
        <v>516</v>
      </c>
      <c r="B147" s="234" t="s">
        <v>587</v>
      </c>
    </row>
    <row r="148" spans="1:2" ht="30" customHeight="1" thickBot="1">
      <c r="A148" s="220" t="s">
        <v>519</v>
      </c>
      <c r="B148" s="235" t="s">
        <v>587</v>
      </c>
    </row>
    <row r="149" spans="1:2" ht="30" customHeight="1" thickBot="1">
      <c r="A149" s="220" t="s">
        <v>521</v>
      </c>
      <c r="B149" s="235" t="s">
        <v>588</v>
      </c>
    </row>
    <row r="150" spans="1:2" ht="30" customHeight="1" thickBot="1">
      <c r="A150" s="218" t="s">
        <v>589</v>
      </c>
      <c r="B150" s="234" t="s">
        <v>590</v>
      </c>
    </row>
    <row r="151" spans="1:2" ht="30" customHeight="1" thickBot="1">
      <c r="A151" s="218" t="s">
        <v>591</v>
      </c>
      <c r="B151" s="234" t="s">
        <v>592</v>
      </c>
    </row>
    <row r="152" spans="1:2" ht="30" customHeight="1" thickBot="1">
      <c r="A152" s="220" t="s">
        <v>593</v>
      </c>
      <c r="B152" s="235" t="s">
        <v>594</v>
      </c>
    </row>
    <row r="153" spans="1:2" ht="30" customHeight="1" thickBot="1">
      <c r="A153" s="220" t="s">
        <v>534</v>
      </c>
      <c r="B153" s="235" t="s">
        <v>595</v>
      </c>
    </row>
    <row r="154" spans="1:2" ht="30" customHeight="1" thickBot="1">
      <c r="A154" s="226"/>
      <c r="B154" s="226"/>
    </row>
    <row r="155" spans="1:2" ht="30" customHeight="1" thickTop="1">
      <c r="A155" s="227" t="s">
        <v>485</v>
      </c>
      <c r="B155" s="228"/>
    </row>
    <row r="156" spans="1:2" ht="30" customHeight="1" thickBot="1">
      <c r="A156" s="229" t="s">
        <v>536</v>
      </c>
      <c r="B156" s="230"/>
    </row>
    <row r="157" spans="1:2" ht="30" customHeight="1" thickBot="1" thickTop="1">
      <c r="A157" s="218" t="s">
        <v>596</v>
      </c>
      <c r="B157" s="231" t="s">
        <v>597</v>
      </c>
    </row>
    <row r="158" spans="1:2" ht="30" customHeight="1" thickBot="1">
      <c r="A158" s="220" t="s">
        <v>566</v>
      </c>
      <c r="B158" s="235" t="s">
        <v>597</v>
      </c>
    </row>
    <row r="159" spans="1:2" ht="30" customHeight="1" thickBot="1">
      <c r="A159" s="220" t="s">
        <v>544</v>
      </c>
      <c r="B159" s="235" t="s">
        <v>597</v>
      </c>
    </row>
    <row r="160" ht="30" customHeight="1"/>
    <row r="161" ht="30" customHeight="1"/>
    <row r="162" spans="1:2" ht="30" customHeight="1">
      <c r="A162" s="222" t="s">
        <v>598</v>
      </c>
      <c r="B162" s="222"/>
    </row>
    <row r="163" spans="1:2" ht="30" customHeight="1" thickBot="1">
      <c r="A163" s="224"/>
      <c r="B163" s="224"/>
    </row>
    <row r="164" spans="1:2" ht="30" customHeight="1" thickBot="1">
      <c r="A164" s="216" t="s">
        <v>484</v>
      </c>
      <c r="B164" s="225" t="s">
        <v>234</v>
      </c>
    </row>
    <row r="165" spans="1:2" ht="30" customHeight="1" thickBot="1">
      <c r="A165" s="226"/>
      <c r="B165" s="226"/>
    </row>
    <row r="166" spans="1:2" ht="30" customHeight="1" thickTop="1">
      <c r="A166" s="227" t="s">
        <v>485</v>
      </c>
      <c r="B166" s="228"/>
    </row>
    <row r="167" spans="1:2" ht="30" customHeight="1" thickBot="1">
      <c r="A167" s="229" t="s">
        <v>486</v>
      </c>
      <c r="B167" s="230"/>
    </row>
    <row r="168" spans="1:2" ht="30" customHeight="1" thickBot="1" thickTop="1">
      <c r="A168" s="218" t="s">
        <v>498</v>
      </c>
      <c r="B168" s="231" t="s">
        <v>497</v>
      </c>
    </row>
    <row r="169" spans="1:2" ht="30" customHeight="1" thickBot="1">
      <c r="A169" s="220" t="s">
        <v>500</v>
      </c>
      <c r="B169" s="235" t="s">
        <v>497</v>
      </c>
    </row>
    <row r="170" spans="1:2" ht="30" customHeight="1" thickBot="1">
      <c r="A170" s="218" t="s">
        <v>512</v>
      </c>
      <c r="B170" s="234" t="s">
        <v>599</v>
      </c>
    </row>
    <row r="171" spans="1:2" ht="30" customHeight="1" thickBot="1">
      <c r="A171" s="220" t="s">
        <v>514</v>
      </c>
      <c r="B171" s="235" t="s">
        <v>599</v>
      </c>
    </row>
    <row r="172" spans="1:2" ht="30" customHeight="1" thickBot="1">
      <c r="A172" s="218" t="s">
        <v>516</v>
      </c>
      <c r="B172" s="234" t="s">
        <v>600</v>
      </c>
    </row>
    <row r="173" spans="1:2" ht="30" customHeight="1" thickBot="1">
      <c r="A173" s="220" t="s">
        <v>519</v>
      </c>
      <c r="B173" s="235" t="s">
        <v>600</v>
      </c>
    </row>
    <row r="174" spans="1:2" ht="30" customHeight="1" thickBot="1">
      <c r="A174" s="220" t="s">
        <v>521</v>
      </c>
      <c r="B174" s="235" t="s">
        <v>601</v>
      </c>
    </row>
    <row r="175" spans="1:2" ht="30" customHeight="1" thickBot="1">
      <c r="A175" s="220" t="s">
        <v>534</v>
      </c>
      <c r="B175" s="235" t="s">
        <v>601</v>
      </c>
    </row>
    <row r="176" ht="30" customHeight="1"/>
    <row r="177" ht="30" customHeight="1"/>
    <row r="178" spans="1:2" ht="30" customHeight="1">
      <c r="A178" s="222" t="s">
        <v>602</v>
      </c>
      <c r="B178" s="222"/>
    </row>
    <row r="179" spans="1:2" ht="30" customHeight="1" thickBot="1">
      <c r="A179" s="224"/>
      <c r="B179" s="224"/>
    </row>
    <row r="180" spans="1:2" ht="30" customHeight="1" thickBot="1">
      <c r="A180" s="216" t="s">
        <v>484</v>
      </c>
      <c r="B180" s="225" t="s">
        <v>234</v>
      </c>
    </row>
    <row r="181" spans="1:2" ht="30" customHeight="1" thickBot="1">
      <c r="A181" s="226"/>
      <c r="B181" s="226"/>
    </row>
    <row r="182" spans="1:2" ht="30" customHeight="1" thickTop="1">
      <c r="A182" s="227" t="s">
        <v>485</v>
      </c>
      <c r="B182" s="228"/>
    </row>
    <row r="183" spans="1:2" ht="30" customHeight="1" thickBot="1">
      <c r="A183" s="229" t="s">
        <v>486</v>
      </c>
      <c r="B183" s="230"/>
    </row>
    <row r="184" spans="1:2" ht="30" customHeight="1" thickBot="1" thickTop="1">
      <c r="A184" s="218" t="s">
        <v>512</v>
      </c>
      <c r="B184" s="231" t="s">
        <v>546</v>
      </c>
    </row>
    <row r="185" spans="1:2" ht="30" customHeight="1" thickBot="1">
      <c r="A185" s="220" t="s">
        <v>514</v>
      </c>
      <c r="B185" s="235" t="s">
        <v>546</v>
      </c>
    </row>
    <row r="186" spans="1:2" ht="30" customHeight="1" thickBot="1">
      <c r="A186" s="218" t="s">
        <v>516</v>
      </c>
      <c r="B186" s="234" t="s">
        <v>603</v>
      </c>
    </row>
    <row r="187" spans="1:2" ht="30" customHeight="1" thickBot="1">
      <c r="A187" s="220" t="s">
        <v>519</v>
      </c>
      <c r="B187" s="235" t="s">
        <v>603</v>
      </c>
    </row>
    <row r="188" spans="1:2" ht="30" customHeight="1" thickBot="1">
      <c r="A188" s="220" t="s">
        <v>521</v>
      </c>
      <c r="B188" s="235" t="s">
        <v>604</v>
      </c>
    </row>
    <row r="189" spans="1:2" ht="30" customHeight="1" thickBot="1">
      <c r="A189" s="220" t="s">
        <v>534</v>
      </c>
      <c r="B189" s="235" t="s">
        <v>604</v>
      </c>
    </row>
    <row r="190" ht="30" customHeight="1"/>
    <row r="191" ht="30" customHeight="1"/>
    <row r="192" ht="30" customHeight="1"/>
    <row r="193" spans="1:2" ht="30" customHeight="1">
      <c r="A193" s="222" t="s">
        <v>605</v>
      </c>
      <c r="B193" s="222"/>
    </row>
    <row r="194" spans="1:2" ht="30" customHeight="1" thickBot="1">
      <c r="A194" s="224"/>
      <c r="B194" s="224"/>
    </row>
    <row r="195" spans="1:2" ht="30" customHeight="1" thickBot="1">
      <c r="A195" s="216" t="s">
        <v>484</v>
      </c>
      <c r="B195" s="225" t="s">
        <v>234</v>
      </c>
    </row>
    <row r="196" spans="1:2" ht="30" customHeight="1" thickBot="1">
      <c r="A196" s="226"/>
      <c r="B196" s="226"/>
    </row>
    <row r="197" spans="1:2" ht="30" customHeight="1" thickTop="1">
      <c r="A197" s="227" t="s">
        <v>485</v>
      </c>
      <c r="B197" s="228"/>
    </row>
    <row r="198" spans="1:2" ht="30" customHeight="1" thickBot="1">
      <c r="A198" s="229" t="s">
        <v>486</v>
      </c>
      <c r="B198" s="230"/>
    </row>
    <row r="199" spans="1:2" ht="30" customHeight="1" thickBot="1" thickTop="1">
      <c r="A199" s="218" t="s">
        <v>512</v>
      </c>
      <c r="B199" s="231" t="s">
        <v>563</v>
      </c>
    </row>
    <row r="200" spans="1:2" ht="30" customHeight="1" thickBot="1">
      <c r="A200" s="220" t="s">
        <v>514</v>
      </c>
      <c r="B200" s="235" t="s">
        <v>563</v>
      </c>
    </row>
    <row r="201" spans="1:2" ht="30" customHeight="1" thickBot="1">
      <c r="A201" s="218" t="s">
        <v>516</v>
      </c>
      <c r="B201" s="234" t="s">
        <v>606</v>
      </c>
    </row>
    <row r="202" spans="1:2" ht="30" customHeight="1" thickBot="1">
      <c r="A202" s="220" t="s">
        <v>519</v>
      </c>
      <c r="B202" s="235" t="s">
        <v>606</v>
      </c>
    </row>
    <row r="203" spans="1:2" ht="30" customHeight="1" thickBot="1">
      <c r="A203" s="220" t="s">
        <v>521</v>
      </c>
      <c r="B203" s="235" t="s">
        <v>607</v>
      </c>
    </row>
    <row r="204" spans="1:2" ht="30" customHeight="1" thickBot="1">
      <c r="A204" s="220" t="s">
        <v>534</v>
      </c>
      <c r="B204" s="235" t="s">
        <v>607</v>
      </c>
    </row>
    <row r="205" ht="30" customHeight="1"/>
    <row r="206" ht="30" customHeight="1"/>
    <row r="207" spans="1:2" ht="30" customHeight="1">
      <c r="A207" s="222" t="s">
        <v>608</v>
      </c>
      <c r="B207" s="222"/>
    </row>
    <row r="208" spans="1:2" ht="30" customHeight="1" thickBot="1">
      <c r="A208" s="224"/>
      <c r="B208" s="224"/>
    </row>
    <row r="209" spans="1:2" ht="30" customHeight="1" thickBot="1">
      <c r="A209" s="216" t="s">
        <v>484</v>
      </c>
      <c r="B209" s="217" t="s">
        <v>234</v>
      </c>
    </row>
    <row r="210" spans="1:2" ht="30" customHeight="1" thickBot="1">
      <c r="A210" s="226"/>
      <c r="B210" s="226"/>
    </row>
    <row r="211" spans="1:2" ht="30" customHeight="1" thickTop="1">
      <c r="A211" s="227" t="s">
        <v>485</v>
      </c>
      <c r="B211" s="228"/>
    </row>
    <row r="212" spans="1:2" ht="30" customHeight="1" thickBot="1">
      <c r="A212" s="229" t="s">
        <v>486</v>
      </c>
      <c r="B212" s="230"/>
    </row>
    <row r="213" spans="1:2" ht="30" customHeight="1" thickBot="1" thickTop="1">
      <c r="A213" s="218" t="s">
        <v>528</v>
      </c>
      <c r="B213" s="219" t="s">
        <v>609</v>
      </c>
    </row>
    <row r="214" spans="1:2" ht="30" customHeight="1" thickBot="1">
      <c r="A214" s="218" t="s">
        <v>530</v>
      </c>
      <c r="B214" s="219" t="s">
        <v>610</v>
      </c>
    </row>
    <row r="215" spans="1:2" ht="30" customHeight="1" thickBot="1">
      <c r="A215" s="220" t="s">
        <v>532</v>
      </c>
      <c r="B215" s="221" t="s">
        <v>611</v>
      </c>
    </row>
    <row r="216" spans="1:2" ht="30" customHeight="1" thickBot="1">
      <c r="A216" s="220" t="s">
        <v>534</v>
      </c>
      <c r="B216" s="221" t="s">
        <v>611</v>
      </c>
    </row>
    <row r="217" spans="1:2" ht="30" customHeight="1" thickBot="1">
      <c r="A217" s="226"/>
      <c r="B217" s="226"/>
    </row>
    <row r="218" spans="1:2" ht="30" customHeight="1" thickTop="1">
      <c r="A218" s="227" t="s">
        <v>485</v>
      </c>
      <c r="B218" s="228"/>
    </row>
    <row r="219" spans="1:2" ht="30" customHeight="1" thickBot="1">
      <c r="A219" s="229" t="s">
        <v>536</v>
      </c>
      <c r="B219" s="230"/>
    </row>
    <row r="220" spans="1:2" ht="30" customHeight="1" thickBot="1" thickTop="1">
      <c r="A220" s="218" t="s">
        <v>612</v>
      </c>
      <c r="B220" s="219" t="s">
        <v>611</v>
      </c>
    </row>
    <row r="221" spans="1:2" ht="30" customHeight="1" thickBot="1">
      <c r="A221" s="220" t="s">
        <v>542</v>
      </c>
      <c r="B221" s="221" t="s">
        <v>611</v>
      </c>
    </row>
    <row r="222" spans="1:2" ht="30" customHeight="1" thickBot="1">
      <c r="A222" s="220" t="s">
        <v>544</v>
      </c>
      <c r="B222" s="221" t="s">
        <v>611</v>
      </c>
    </row>
    <row r="223" ht="30" customHeight="1"/>
    <row r="224" ht="30" customHeight="1"/>
    <row r="225" spans="1:2" ht="30" customHeight="1">
      <c r="A225" s="222" t="s">
        <v>613</v>
      </c>
      <c r="B225" s="222"/>
    </row>
    <row r="226" spans="1:2" ht="30" customHeight="1" thickBot="1">
      <c r="A226" s="224"/>
      <c r="B226" s="224"/>
    </row>
    <row r="227" spans="1:2" ht="30" customHeight="1" thickBot="1">
      <c r="A227" s="216" t="s">
        <v>484</v>
      </c>
      <c r="B227" s="225" t="s">
        <v>234</v>
      </c>
    </row>
    <row r="228" spans="1:2" ht="30" customHeight="1" thickBot="1">
      <c r="A228" s="226"/>
      <c r="B228" s="226"/>
    </row>
    <row r="229" spans="1:2" ht="30" customHeight="1" thickTop="1">
      <c r="A229" s="227" t="s">
        <v>485</v>
      </c>
      <c r="B229" s="228"/>
    </row>
    <row r="230" spans="1:2" ht="30" customHeight="1" thickBot="1">
      <c r="A230" s="229" t="s">
        <v>486</v>
      </c>
      <c r="B230" s="230"/>
    </row>
    <row r="231" spans="1:2" ht="30" customHeight="1" thickBot="1" thickTop="1">
      <c r="A231" s="218" t="s">
        <v>508</v>
      </c>
      <c r="B231" s="231" t="s">
        <v>614</v>
      </c>
    </row>
    <row r="232" spans="1:2" ht="30" customHeight="1" thickBot="1">
      <c r="A232" s="220" t="s">
        <v>514</v>
      </c>
      <c r="B232" s="235" t="s">
        <v>614</v>
      </c>
    </row>
    <row r="233" spans="1:2" ht="30" customHeight="1" thickBot="1">
      <c r="A233" s="218" t="s">
        <v>516</v>
      </c>
      <c r="B233" s="234" t="s">
        <v>615</v>
      </c>
    </row>
    <row r="234" spans="1:2" ht="30" customHeight="1" thickBot="1">
      <c r="A234" s="220" t="s">
        <v>519</v>
      </c>
      <c r="B234" s="235" t="s">
        <v>615</v>
      </c>
    </row>
    <row r="235" spans="1:2" ht="30" customHeight="1" thickBot="1">
      <c r="A235" s="220" t="s">
        <v>521</v>
      </c>
      <c r="B235" s="235" t="s">
        <v>616</v>
      </c>
    </row>
    <row r="236" spans="1:2" ht="30" customHeight="1" thickBot="1">
      <c r="A236" s="220" t="s">
        <v>534</v>
      </c>
      <c r="B236" s="235" t="s">
        <v>616</v>
      </c>
    </row>
    <row r="237" ht="30" customHeight="1"/>
    <row r="238" ht="30" customHeight="1"/>
    <row r="239" spans="1:2" ht="30" customHeight="1">
      <c r="A239" s="222" t="s">
        <v>617</v>
      </c>
      <c r="B239" s="222"/>
    </row>
    <row r="240" spans="1:2" ht="30" customHeight="1" thickBot="1">
      <c r="A240" s="224"/>
      <c r="B240" s="224"/>
    </row>
    <row r="241" spans="1:2" ht="30" customHeight="1" thickBot="1">
      <c r="A241" s="216" t="s">
        <v>484</v>
      </c>
      <c r="B241" s="225" t="s">
        <v>234</v>
      </c>
    </row>
    <row r="242" spans="1:2" ht="30" customHeight="1" thickBot="1">
      <c r="A242" s="226"/>
      <c r="B242" s="226"/>
    </row>
    <row r="243" spans="1:2" ht="30" customHeight="1" thickTop="1">
      <c r="A243" s="227" t="s">
        <v>485</v>
      </c>
      <c r="B243" s="228"/>
    </row>
    <row r="244" spans="1:2" ht="30" customHeight="1" thickBot="1">
      <c r="A244" s="229" t="s">
        <v>486</v>
      </c>
      <c r="B244" s="230"/>
    </row>
    <row r="245" spans="1:2" ht="30" customHeight="1" thickBot="1" thickTop="1">
      <c r="A245" s="218" t="s">
        <v>498</v>
      </c>
      <c r="B245" s="231" t="s">
        <v>541</v>
      </c>
    </row>
    <row r="246" spans="1:2" ht="30" customHeight="1" thickBot="1">
      <c r="A246" s="220" t="s">
        <v>500</v>
      </c>
      <c r="B246" s="235" t="s">
        <v>541</v>
      </c>
    </row>
    <row r="247" spans="1:2" ht="30" customHeight="1" thickBot="1">
      <c r="A247" s="218" t="s">
        <v>510</v>
      </c>
      <c r="B247" s="234" t="s">
        <v>618</v>
      </c>
    </row>
    <row r="248" spans="1:2" ht="30" customHeight="1" thickBot="1">
      <c r="A248" s="218" t="s">
        <v>512</v>
      </c>
      <c r="B248" s="234" t="s">
        <v>619</v>
      </c>
    </row>
    <row r="249" spans="1:2" ht="30" customHeight="1" thickBot="1">
      <c r="A249" s="220" t="s">
        <v>514</v>
      </c>
      <c r="B249" s="235" t="s">
        <v>620</v>
      </c>
    </row>
    <row r="250" spans="1:2" ht="30" customHeight="1" thickBot="1">
      <c r="A250" s="218" t="s">
        <v>516</v>
      </c>
      <c r="B250" s="234" t="s">
        <v>621</v>
      </c>
    </row>
    <row r="251" spans="1:2" ht="30" customHeight="1" thickBot="1">
      <c r="A251" s="220" t="s">
        <v>519</v>
      </c>
      <c r="B251" s="235" t="s">
        <v>621</v>
      </c>
    </row>
    <row r="252" spans="1:2" ht="30" customHeight="1" thickBot="1">
      <c r="A252" s="220" t="s">
        <v>521</v>
      </c>
      <c r="B252" s="235" t="s">
        <v>622</v>
      </c>
    </row>
    <row r="253" spans="1:2" ht="30" customHeight="1" thickBot="1">
      <c r="A253" s="220" t="s">
        <v>534</v>
      </c>
      <c r="B253" s="235" t="s">
        <v>622</v>
      </c>
    </row>
    <row r="254" ht="30" customHeight="1"/>
    <row r="255" ht="30" customHeight="1"/>
    <row r="256" spans="1:2" ht="30" customHeight="1">
      <c r="A256" s="222" t="s">
        <v>623</v>
      </c>
      <c r="B256" s="222"/>
    </row>
    <row r="257" spans="1:2" ht="30" customHeight="1" thickBot="1">
      <c r="A257" s="224"/>
      <c r="B257" s="224"/>
    </row>
    <row r="258" spans="1:2" ht="30" customHeight="1" thickBot="1">
      <c r="A258" s="216" t="s">
        <v>484</v>
      </c>
      <c r="B258" s="217" t="s">
        <v>234</v>
      </c>
    </row>
    <row r="259" spans="1:2" ht="30" customHeight="1" thickBot="1">
      <c r="A259" s="226"/>
      <c r="B259" s="226"/>
    </row>
    <row r="260" spans="1:2" ht="30" customHeight="1" thickTop="1">
      <c r="A260" s="227" t="s">
        <v>485</v>
      </c>
      <c r="B260" s="228"/>
    </row>
    <row r="261" spans="1:2" ht="30" customHeight="1" thickBot="1">
      <c r="A261" s="229" t="s">
        <v>486</v>
      </c>
      <c r="B261" s="230"/>
    </row>
    <row r="262" spans="1:2" ht="30" customHeight="1" thickBot="1" thickTop="1">
      <c r="A262" s="218" t="s">
        <v>581</v>
      </c>
      <c r="B262" s="219" t="s">
        <v>624</v>
      </c>
    </row>
    <row r="263" spans="1:2" ht="30" customHeight="1" thickBot="1">
      <c r="A263" s="220" t="s">
        <v>583</v>
      </c>
      <c r="B263" s="221" t="s">
        <v>624</v>
      </c>
    </row>
    <row r="264" spans="1:2" ht="30" customHeight="1" thickBot="1">
      <c r="A264" s="220" t="s">
        <v>493</v>
      </c>
      <c r="B264" s="221" t="s">
        <v>624</v>
      </c>
    </row>
    <row r="265" spans="1:2" ht="30" customHeight="1" thickBot="1">
      <c r="A265" s="218" t="s">
        <v>494</v>
      </c>
      <c r="B265" s="219" t="s">
        <v>625</v>
      </c>
    </row>
    <row r="266" spans="1:2" ht="30" customHeight="1" thickBot="1">
      <c r="A266" s="218" t="s">
        <v>498</v>
      </c>
      <c r="B266" s="219" t="s">
        <v>626</v>
      </c>
    </row>
    <row r="267" spans="1:2" ht="30" customHeight="1" thickBot="1">
      <c r="A267" s="220" t="s">
        <v>500</v>
      </c>
      <c r="B267" s="221" t="s">
        <v>626</v>
      </c>
    </row>
    <row r="268" spans="1:2" ht="30" customHeight="1" thickBot="1">
      <c r="A268" s="218" t="s">
        <v>516</v>
      </c>
      <c r="B268" s="219" t="s">
        <v>546</v>
      </c>
    </row>
    <row r="269" spans="1:2" ht="30" customHeight="1" thickBot="1">
      <c r="A269" s="220" t="s">
        <v>519</v>
      </c>
      <c r="B269" s="221" t="s">
        <v>546</v>
      </c>
    </row>
    <row r="270" spans="1:2" ht="30" customHeight="1" thickBot="1">
      <c r="A270" s="220" t="s">
        <v>521</v>
      </c>
      <c r="B270" s="221" t="s">
        <v>627</v>
      </c>
    </row>
    <row r="271" spans="1:2" ht="30" customHeight="1" thickBot="1">
      <c r="A271" s="220" t="s">
        <v>534</v>
      </c>
      <c r="B271" s="221" t="s">
        <v>628</v>
      </c>
    </row>
    <row r="272" ht="30" customHeight="1"/>
    <row r="273" ht="30" customHeight="1"/>
    <row r="274" spans="1:2" ht="30" customHeight="1">
      <c r="A274" s="222" t="s">
        <v>629</v>
      </c>
      <c r="B274" s="222"/>
    </row>
    <row r="275" spans="1:2" ht="30" customHeight="1" thickBot="1">
      <c r="A275" s="224"/>
      <c r="B275" s="224"/>
    </row>
    <row r="276" spans="1:2" ht="30" customHeight="1" thickBot="1">
      <c r="A276" s="216" t="s">
        <v>484</v>
      </c>
      <c r="B276" s="217" t="s">
        <v>234</v>
      </c>
    </row>
    <row r="277" spans="1:2" ht="30" customHeight="1" thickBot="1">
      <c r="A277" s="226"/>
      <c r="B277" s="226"/>
    </row>
    <row r="278" spans="1:2" ht="30" customHeight="1" thickTop="1">
      <c r="A278" s="227" t="s">
        <v>485</v>
      </c>
      <c r="B278" s="228"/>
    </row>
    <row r="279" spans="1:2" ht="30" customHeight="1" thickBot="1">
      <c r="A279" s="229" t="s">
        <v>486</v>
      </c>
      <c r="B279" s="230"/>
    </row>
    <row r="280" spans="1:2" ht="30" customHeight="1" thickBot="1" thickTop="1">
      <c r="A280" s="218" t="s">
        <v>523</v>
      </c>
      <c r="B280" s="219" t="s">
        <v>630</v>
      </c>
    </row>
    <row r="281" spans="1:2" ht="30" customHeight="1" thickBot="1">
      <c r="A281" s="220" t="s">
        <v>526</v>
      </c>
      <c r="B281" s="221" t="s">
        <v>630</v>
      </c>
    </row>
    <row r="282" spans="1:2" ht="30" customHeight="1" thickBot="1">
      <c r="A282" s="220" t="s">
        <v>534</v>
      </c>
      <c r="B282" s="221" t="s">
        <v>630</v>
      </c>
    </row>
    <row r="283" ht="30" customHeight="1"/>
    <row r="284" ht="30" customHeight="1"/>
    <row r="285" spans="1:2" ht="30" customHeight="1">
      <c r="A285" s="222" t="s">
        <v>631</v>
      </c>
      <c r="B285" s="222"/>
    </row>
    <row r="286" spans="1:2" ht="30" customHeight="1" thickBot="1">
      <c r="A286" s="224"/>
      <c r="B286" s="224"/>
    </row>
    <row r="287" spans="1:2" ht="30" customHeight="1" thickBot="1">
      <c r="A287" s="216" t="s">
        <v>484</v>
      </c>
      <c r="B287" s="217" t="s">
        <v>234</v>
      </c>
    </row>
    <row r="288" spans="1:2" ht="30" customHeight="1" thickBot="1">
      <c r="A288" s="226"/>
      <c r="B288" s="226"/>
    </row>
    <row r="289" spans="1:2" ht="30" customHeight="1" thickTop="1">
      <c r="A289" s="227" t="s">
        <v>485</v>
      </c>
      <c r="B289" s="228"/>
    </row>
    <row r="290" spans="1:2" ht="30" customHeight="1" thickBot="1">
      <c r="A290" s="229" t="s">
        <v>486</v>
      </c>
      <c r="B290" s="230"/>
    </row>
    <row r="291" spans="1:2" ht="30" customHeight="1" thickBot="1" thickTop="1">
      <c r="A291" s="218" t="s">
        <v>523</v>
      </c>
      <c r="B291" s="219" t="s">
        <v>632</v>
      </c>
    </row>
    <row r="292" spans="1:2" ht="30" customHeight="1" thickBot="1">
      <c r="A292" s="220" t="s">
        <v>526</v>
      </c>
      <c r="B292" s="221" t="s">
        <v>632</v>
      </c>
    </row>
    <row r="293" spans="1:2" ht="30" customHeight="1" thickBot="1">
      <c r="A293" s="220" t="s">
        <v>534</v>
      </c>
      <c r="B293" s="221" t="s">
        <v>632</v>
      </c>
    </row>
    <row r="294" ht="30" customHeight="1"/>
    <row r="295" ht="30" customHeight="1"/>
    <row r="296" spans="1:2" ht="30" customHeight="1">
      <c r="A296" s="222" t="s">
        <v>633</v>
      </c>
      <c r="B296" s="222"/>
    </row>
    <row r="297" spans="1:2" ht="30" customHeight="1" thickBot="1">
      <c r="A297" s="224"/>
      <c r="B297" s="224"/>
    </row>
    <row r="298" spans="1:2" ht="30" customHeight="1" thickBot="1">
      <c r="A298" s="216" t="s">
        <v>484</v>
      </c>
      <c r="B298" s="225" t="s">
        <v>234</v>
      </c>
    </row>
    <row r="299" spans="1:2" ht="30" customHeight="1" thickBot="1">
      <c r="A299" s="226"/>
      <c r="B299" s="226"/>
    </row>
    <row r="300" spans="1:2" ht="30" customHeight="1" thickTop="1">
      <c r="A300" s="227" t="s">
        <v>485</v>
      </c>
      <c r="B300" s="228"/>
    </row>
    <row r="301" spans="1:2" ht="30" customHeight="1" thickBot="1">
      <c r="A301" s="229" t="s">
        <v>486</v>
      </c>
      <c r="B301" s="230"/>
    </row>
    <row r="302" spans="1:2" ht="30" customHeight="1" thickBot="1" thickTop="1">
      <c r="A302" s="218" t="s">
        <v>508</v>
      </c>
      <c r="B302" s="231" t="s">
        <v>634</v>
      </c>
    </row>
    <row r="303" spans="1:2" ht="30" customHeight="1" thickBot="1">
      <c r="A303" s="218" t="s">
        <v>635</v>
      </c>
      <c r="B303" s="234" t="s">
        <v>636</v>
      </c>
    </row>
    <row r="304" spans="1:2" ht="30" customHeight="1" thickBot="1">
      <c r="A304" s="220" t="s">
        <v>514</v>
      </c>
      <c r="B304" s="235" t="s">
        <v>637</v>
      </c>
    </row>
    <row r="305" spans="1:2" ht="30" customHeight="1" thickBot="1">
      <c r="A305" s="218" t="s">
        <v>516</v>
      </c>
      <c r="B305" s="234" t="s">
        <v>638</v>
      </c>
    </row>
    <row r="306" spans="1:2" ht="30" customHeight="1" thickBot="1">
      <c r="A306" s="220" t="s">
        <v>519</v>
      </c>
      <c r="B306" s="235" t="s">
        <v>638</v>
      </c>
    </row>
    <row r="307" spans="1:2" ht="30" customHeight="1" thickBot="1">
      <c r="A307" s="220" t="s">
        <v>521</v>
      </c>
      <c r="B307" s="235" t="s">
        <v>639</v>
      </c>
    </row>
    <row r="308" spans="1:2" ht="30" customHeight="1" thickBot="1">
      <c r="A308" s="220" t="s">
        <v>534</v>
      </c>
      <c r="B308" s="235" t="s">
        <v>639</v>
      </c>
    </row>
    <row r="309" ht="30" customHeight="1"/>
    <row r="310" ht="30" customHeight="1"/>
    <row r="311" ht="30" customHeight="1"/>
    <row r="312" spans="1:2" ht="30" customHeight="1">
      <c r="A312" s="222" t="s">
        <v>640</v>
      </c>
      <c r="B312" s="222"/>
    </row>
    <row r="313" spans="1:2" ht="30" customHeight="1" thickBot="1">
      <c r="A313" s="224"/>
      <c r="B313" s="224"/>
    </row>
    <row r="314" spans="1:2" ht="30" customHeight="1" thickBot="1">
      <c r="A314" s="216" t="s">
        <v>484</v>
      </c>
      <c r="B314" s="225" t="s">
        <v>234</v>
      </c>
    </row>
    <row r="315" spans="1:2" ht="30" customHeight="1" thickBot="1">
      <c r="A315" s="226"/>
      <c r="B315" s="226"/>
    </row>
    <row r="316" spans="1:2" ht="30" customHeight="1" thickTop="1">
      <c r="A316" s="227" t="s">
        <v>485</v>
      </c>
      <c r="B316" s="228"/>
    </row>
    <row r="317" spans="1:2" ht="30" customHeight="1" thickBot="1">
      <c r="A317" s="229" t="s">
        <v>486</v>
      </c>
      <c r="B317" s="230"/>
    </row>
    <row r="318" spans="1:2" ht="30" customHeight="1" thickBot="1" thickTop="1">
      <c r="A318" s="218" t="s">
        <v>502</v>
      </c>
      <c r="B318" s="231" t="s">
        <v>641</v>
      </c>
    </row>
    <row r="319" spans="1:2" ht="30" customHeight="1" thickBot="1">
      <c r="A319" s="218" t="s">
        <v>504</v>
      </c>
      <c r="B319" s="234" t="s">
        <v>642</v>
      </c>
    </row>
    <row r="320" spans="1:2" ht="30" customHeight="1" thickBot="1">
      <c r="A320" s="220" t="s">
        <v>506</v>
      </c>
      <c r="B320" s="235" t="s">
        <v>604</v>
      </c>
    </row>
    <row r="321" spans="1:2" ht="30" customHeight="1" thickBot="1">
      <c r="A321" s="218" t="s">
        <v>510</v>
      </c>
      <c r="B321" s="234" t="s">
        <v>552</v>
      </c>
    </row>
    <row r="322" spans="1:2" ht="30" customHeight="1" thickBot="1">
      <c r="A322" s="218" t="s">
        <v>512</v>
      </c>
      <c r="B322" s="234" t="s">
        <v>552</v>
      </c>
    </row>
    <row r="323" spans="1:2" ht="30" customHeight="1" thickBot="1">
      <c r="A323" s="220" t="s">
        <v>514</v>
      </c>
      <c r="B323" s="235" t="s">
        <v>643</v>
      </c>
    </row>
    <row r="324" spans="1:2" ht="30" customHeight="1" thickBot="1">
      <c r="A324" s="218" t="s">
        <v>516</v>
      </c>
      <c r="B324" s="234" t="s">
        <v>644</v>
      </c>
    </row>
    <row r="325" spans="1:2" ht="30" customHeight="1" thickBot="1">
      <c r="A325" s="220" t="s">
        <v>519</v>
      </c>
      <c r="B325" s="235" t="s">
        <v>644</v>
      </c>
    </row>
    <row r="326" spans="1:2" ht="30" customHeight="1" thickBot="1">
      <c r="A326" s="220" t="s">
        <v>521</v>
      </c>
      <c r="B326" s="235" t="s">
        <v>645</v>
      </c>
    </row>
    <row r="327" spans="1:2" ht="30" customHeight="1" thickBot="1">
      <c r="A327" s="220" t="s">
        <v>534</v>
      </c>
      <c r="B327" s="235" t="s">
        <v>645</v>
      </c>
    </row>
    <row r="328" ht="30" customHeight="1"/>
    <row r="329" ht="30" customHeight="1"/>
    <row r="330" spans="1:2" ht="30" customHeight="1">
      <c r="A330" s="222" t="s">
        <v>646</v>
      </c>
      <c r="B330" s="222"/>
    </row>
    <row r="331" spans="1:2" ht="30" customHeight="1" thickBot="1">
      <c r="A331" s="224"/>
      <c r="B331" s="224"/>
    </row>
    <row r="332" spans="1:2" ht="30" customHeight="1" thickBot="1">
      <c r="A332" s="216" t="s">
        <v>484</v>
      </c>
      <c r="B332" s="225" t="s">
        <v>234</v>
      </c>
    </row>
    <row r="333" spans="1:2" ht="30" customHeight="1" thickBot="1">
      <c r="A333" s="226"/>
      <c r="B333" s="226"/>
    </row>
    <row r="334" spans="1:2" ht="30" customHeight="1" thickTop="1">
      <c r="A334" s="227" t="s">
        <v>485</v>
      </c>
      <c r="B334" s="228"/>
    </row>
    <row r="335" spans="1:2" ht="30" customHeight="1" thickBot="1">
      <c r="A335" s="229" t="s">
        <v>486</v>
      </c>
      <c r="B335" s="230"/>
    </row>
    <row r="336" spans="1:2" ht="30" customHeight="1" thickBot="1" thickTop="1">
      <c r="A336" s="218" t="s">
        <v>498</v>
      </c>
      <c r="B336" s="231" t="s">
        <v>647</v>
      </c>
    </row>
    <row r="337" spans="1:2" ht="30" customHeight="1" thickBot="1">
      <c r="A337" s="220" t="s">
        <v>500</v>
      </c>
      <c r="B337" s="235" t="s">
        <v>647</v>
      </c>
    </row>
    <row r="338" spans="1:2" ht="30" customHeight="1" thickBot="1">
      <c r="A338" s="218" t="s">
        <v>502</v>
      </c>
      <c r="B338" s="234" t="s">
        <v>648</v>
      </c>
    </row>
    <row r="339" spans="1:2" ht="30" customHeight="1" thickBot="1">
      <c r="A339" s="218" t="s">
        <v>504</v>
      </c>
      <c r="B339" s="234" t="s">
        <v>552</v>
      </c>
    </row>
    <row r="340" spans="1:2" ht="30" customHeight="1" thickBot="1">
      <c r="A340" s="220" t="s">
        <v>506</v>
      </c>
      <c r="B340" s="235" t="s">
        <v>649</v>
      </c>
    </row>
    <row r="341" spans="1:2" ht="30" customHeight="1" thickBot="1">
      <c r="A341" s="218" t="s">
        <v>508</v>
      </c>
      <c r="B341" s="234" t="s">
        <v>650</v>
      </c>
    </row>
    <row r="342" spans="1:2" ht="30" customHeight="1" thickBot="1">
      <c r="A342" s="218" t="s">
        <v>512</v>
      </c>
      <c r="B342" s="234" t="s">
        <v>651</v>
      </c>
    </row>
    <row r="343" spans="1:2" ht="30" customHeight="1" thickBot="1">
      <c r="A343" s="220" t="s">
        <v>514</v>
      </c>
      <c r="B343" s="235" t="s">
        <v>652</v>
      </c>
    </row>
    <row r="344" spans="1:2" ht="30" customHeight="1" thickBot="1">
      <c r="A344" s="218" t="s">
        <v>516</v>
      </c>
      <c r="B344" s="234" t="s">
        <v>651</v>
      </c>
    </row>
    <row r="345" spans="1:2" ht="30" customHeight="1" thickBot="1">
      <c r="A345" s="220" t="s">
        <v>519</v>
      </c>
      <c r="B345" s="235" t="s">
        <v>651</v>
      </c>
    </row>
    <row r="346" spans="1:2" ht="30" customHeight="1" thickBot="1">
      <c r="A346" s="220" t="s">
        <v>521</v>
      </c>
      <c r="B346" s="235" t="s">
        <v>653</v>
      </c>
    </row>
    <row r="347" spans="1:2" ht="30" customHeight="1" thickBot="1">
      <c r="A347" s="218" t="s">
        <v>589</v>
      </c>
      <c r="B347" s="234" t="s">
        <v>654</v>
      </c>
    </row>
    <row r="348" spans="1:2" ht="30" customHeight="1" thickBot="1">
      <c r="A348" s="218" t="s">
        <v>591</v>
      </c>
      <c r="B348" s="234" t="s">
        <v>655</v>
      </c>
    </row>
    <row r="349" spans="1:2" ht="30" customHeight="1" thickBot="1">
      <c r="A349" s="220" t="s">
        <v>593</v>
      </c>
      <c r="B349" s="235" t="s">
        <v>656</v>
      </c>
    </row>
    <row r="350" spans="1:2" ht="30" customHeight="1" thickBot="1">
      <c r="A350" s="218" t="s">
        <v>528</v>
      </c>
      <c r="B350" s="234" t="s">
        <v>657</v>
      </c>
    </row>
    <row r="351" spans="1:2" ht="30" customHeight="1" thickBot="1">
      <c r="A351" s="218" t="s">
        <v>530</v>
      </c>
      <c r="B351" s="234" t="s">
        <v>658</v>
      </c>
    </row>
    <row r="352" spans="1:2" ht="30" customHeight="1" thickBot="1">
      <c r="A352" s="220" t="s">
        <v>532</v>
      </c>
      <c r="B352" s="235" t="s">
        <v>659</v>
      </c>
    </row>
    <row r="353" spans="1:2" ht="30" customHeight="1" thickBot="1">
      <c r="A353" s="220" t="s">
        <v>534</v>
      </c>
      <c r="B353" s="235" t="s">
        <v>660</v>
      </c>
    </row>
    <row r="354" ht="30" customHeight="1"/>
    <row r="355" ht="30" customHeight="1"/>
    <row r="356" ht="30" customHeight="1"/>
    <row r="357" spans="1:2" ht="30" customHeight="1">
      <c r="A357" s="222" t="s">
        <v>661</v>
      </c>
      <c r="B357" s="222"/>
    </row>
    <row r="358" spans="1:2" ht="30" customHeight="1" thickBot="1">
      <c r="A358" s="224"/>
      <c r="B358" s="224"/>
    </row>
    <row r="359" spans="1:2" ht="30" customHeight="1" thickBot="1">
      <c r="A359" s="216" t="s">
        <v>484</v>
      </c>
      <c r="B359" s="217" t="s">
        <v>234</v>
      </c>
    </row>
    <row r="360" spans="1:2" ht="30" customHeight="1" thickBot="1">
      <c r="A360" s="226"/>
      <c r="B360" s="226"/>
    </row>
    <row r="361" spans="1:2" ht="30" customHeight="1" thickTop="1">
      <c r="A361" s="227" t="s">
        <v>485</v>
      </c>
      <c r="B361" s="228"/>
    </row>
    <row r="362" spans="1:2" ht="30" customHeight="1" thickBot="1">
      <c r="A362" s="229" t="s">
        <v>486</v>
      </c>
      <c r="B362" s="230"/>
    </row>
    <row r="363" spans="1:2" ht="30" customHeight="1" thickBot="1" thickTop="1">
      <c r="A363" s="218" t="s">
        <v>662</v>
      </c>
      <c r="B363" s="219" t="s">
        <v>663</v>
      </c>
    </row>
    <row r="364" spans="1:2" ht="30" customHeight="1" thickBot="1">
      <c r="A364" s="220" t="s">
        <v>664</v>
      </c>
      <c r="B364" s="221" t="s">
        <v>663</v>
      </c>
    </row>
    <row r="365" spans="1:2" ht="30" customHeight="1" thickBot="1">
      <c r="A365" s="220" t="s">
        <v>534</v>
      </c>
      <c r="B365" s="221" t="s">
        <v>663</v>
      </c>
    </row>
    <row r="366" ht="30" customHeight="1"/>
    <row r="367" ht="30" customHeight="1"/>
    <row r="368" spans="1:2" ht="30" customHeight="1">
      <c r="A368" s="222" t="s">
        <v>665</v>
      </c>
      <c r="B368" s="222"/>
    </row>
    <row r="369" spans="1:2" ht="30" customHeight="1" thickBot="1">
      <c r="A369" s="224"/>
      <c r="B369" s="224"/>
    </row>
    <row r="370" spans="1:2" ht="30" customHeight="1" thickBot="1">
      <c r="A370" s="216" t="s">
        <v>484</v>
      </c>
      <c r="B370" s="217" t="s">
        <v>234</v>
      </c>
    </row>
    <row r="371" spans="1:2" ht="30" customHeight="1" thickBot="1">
      <c r="A371" s="226"/>
      <c r="B371" s="226"/>
    </row>
    <row r="372" spans="1:2" ht="30" customHeight="1" thickTop="1">
      <c r="A372" s="227" t="s">
        <v>485</v>
      </c>
      <c r="B372" s="228"/>
    </row>
    <row r="373" spans="1:2" ht="30" customHeight="1" thickBot="1">
      <c r="A373" s="229" t="s">
        <v>536</v>
      </c>
      <c r="B373" s="230"/>
    </row>
    <row r="374" spans="1:2" ht="30" customHeight="1" thickBot="1" thickTop="1">
      <c r="A374" s="218" t="s">
        <v>666</v>
      </c>
      <c r="B374" s="219" t="s">
        <v>667</v>
      </c>
    </row>
    <row r="375" spans="1:2" ht="30" customHeight="1" thickBot="1">
      <c r="A375" s="218" t="s">
        <v>668</v>
      </c>
      <c r="B375" s="219" t="s">
        <v>669</v>
      </c>
    </row>
    <row r="376" spans="1:2" ht="30" customHeight="1" thickBot="1">
      <c r="A376" s="218" t="s">
        <v>670</v>
      </c>
      <c r="B376" s="219" t="s">
        <v>671</v>
      </c>
    </row>
    <row r="377" spans="1:2" ht="30" customHeight="1" thickBot="1">
      <c r="A377" s="220" t="s">
        <v>672</v>
      </c>
      <c r="B377" s="221" t="s">
        <v>673</v>
      </c>
    </row>
    <row r="378" spans="1:2" ht="30" customHeight="1" thickBot="1">
      <c r="A378" s="218" t="s">
        <v>674</v>
      </c>
      <c r="B378" s="219" t="s">
        <v>524</v>
      </c>
    </row>
    <row r="379" spans="1:2" ht="30" customHeight="1" thickBot="1">
      <c r="A379" s="220" t="s">
        <v>675</v>
      </c>
      <c r="B379" s="221" t="s">
        <v>676</v>
      </c>
    </row>
    <row r="380" spans="1:2" ht="30" customHeight="1" thickBot="1">
      <c r="A380" s="218" t="s">
        <v>612</v>
      </c>
      <c r="B380" s="219" t="s">
        <v>563</v>
      </c>
    </row>
    <row r="381" spans="1:2" ht="30" customHeight="1" thickBot="1">
      <c r="A381" s="218" t="s">
        <v>537</v>
      </c>
      <c r="B381" s="219" t="s">
        <v>557</v>
      </c>
    </row>
    <row r="382" spans="1:2" ht="30" customHeight="1" thickBot="1">
      <c r="A382" s="220" t="s">
        <v>539</v>
      </c>
      <c r="B382" s="221" t="s">
        <v>557</v>
      </c>
    </row>
    <row r="383" spans="1:2" ht="30" customHeight="1" thickBot="1">
      <c r="A383" s="220" t="s">
        <v>542</v>
      </c>
      <c r="B383" s="221" t="s">
        <v>677</v>
      </c>
    </row>
    <row r="384" spans="1:2" ht="30" customHeight="1" thickBot="1">
      <c r="A384" s="220" t="s">
        <v>544</v>
      </c>
      <c r="B384" s="221" t="s">
        <v>678</v>
      </c>
    </row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</sheetData>
  <sheetProtection/>
  <mergeCells count="2">
    <mergeCell ref="A2:D2"/>
    <mergeCell ref="A3:B3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4.8515625" style="0" customWidth="1"/>
    <col min="2" max="2" width="42.8515625" style="0" customWidth="1"/>
    <col min="3" max="3" width="8.8515625" style="0" customWidth="1"/>
    <col min="4" max="4" width="39.00390625" style="0" customWidth="1"/>
  </cols>
  <sheetData>
    <row r="1" spans="1:7" ht="15">
      <c r="A1" s="246" t="s">
        <v>463</v>
      </c>
      <c r="B1" s="241"/>
      <c r="C1" s="241"/>
      <c r="D1" s="241"/>
      <c r="E1" s="90"/>
      <c r="F1" s="90"/>
      <c r="G1" s="90"/>
    </row>
    <row r="2" spans="1:4" ht="30.75" customHeight="1">
      <c r="A2" s="247" t="s">
        <v>464</v>
      </c>
      <c r="B2" s="247"/>
      <c r="C2" s="247"/>
      <c r="D2" s="247"/>
    </row>
    <row r="3" spans="1:4" ht="15">
      <c r="A3" s="52"/>
      <c r="B3" s="52"/>
      <c r="C3" s="52"/>
      <c r="D3" s="53" t="s">
        <v>232</v>
      </c>
    </row>
    <row r="4" spans="1:4" ht="25.5">
      <c r="A4" s="54" t="s">
        <v>172</v>
      </c>
      <c r="B4" s="54" t="s">
        <v>173</v>
      </c>
      <c r="C4" s="54" t="s">
        <v>180</v>
      </c>
      <c r="D4" s="54" t="s">
        <v>431</v>
      </c>
    </row>
    <row r="5" spans="1:4" ht="15">
      <c r="A5" s="54" t="s">
        <v>174</v>
      </c>
      <c r="B5" s="54" t="s">
        <v>175</v>
      </c>
      <c r="C5" s="54" t="s">
        <v>176</v>
      </c>
      <c r="D5" s="54" t="s">
        <v>182</v>
      </c>
    </row>
    <row r="6" spans="1:4" ht="15">
      <c r="A6" s="248" t="s">
        <v>183</v>
      </c>
      <c r="B6" s="248"/>
      <c r="C6" s="248"/>
      <c r="D6" s="248"/>
    </row>
    <row r="7" spans="1:4" ht="15">
      <c r="A7" s="55" t="s">
        <v>177</v>
      </c>
      <c r="B7" s="56" t="s">
        <v>184</v>
      </c>
      <c r="C7" s="57" t="s">
        <v>185</v>
      </c>
      <c r="D7" s="58">
        <f>'Összesítő kiadás eredeti'!C6</f>
        <v>10490000</v>
      </c>
    </row>
    <row r="8" spans="1:4" ht="21" customHeight="1">
      <c r="A8" s="55" t="s">
        <v>178</v>
      </c>
      <c r="B8" s="56" t="s">
        <v>186</v>
      </c>
      <c r="C8" s="57" t="s">
        <v>187</v>
      </c>
      <c r="D8" s="58">
        <f>'Összesítő kiadás eredeti'!C11</f>
        <v>1555000</v>
      </c>
    </row>
    <row r="9" spans="1:4" ht="15">
      <c r="A9" s="55" t="s">
        <v>188</v>
      </c>
      <c r="B9" s="56" t="s">
        <v>189</v>
      </c>
      <c r="C9" s="57" t="s">
        <v>190</v>
      </c>
      <c r="D9" s="58">
        <f>'Összesítő kiadás eredeti'!C45</f>
        <v>7533485</v>
      </c>
    </row>
    <row r="10" spans="1:4" ht="15">
      <c r="A10" s="55" t="s">
        <v>191</v>
      </c>
      <c r="B10" s="59" t="s">
        <v>192</v>
      </c>
      <c r="C10" s="57" t="s">
        <v>193</v>
      </c>
      <c r="D10" s="60">
        <f>'Összesítő kiadás eredeti'!C49</f>
        <v>2835000</v>
      </c>
    </row>
    <row r="11" spans="1:4" ht="15">
      <c r="A11" s="55" t="s">
        <v>194</v>
      </c>
      <c r="B11" s="61" t="s">
        <v>195</v>
      </c>
      <c r="C11" s="57" t="s">
        <v>196</v>
      </c>
      <c r="D11" s="60">
        <f>'Összesítő kiadás eredeti'!C56</f>
        <v>2638000</v>
      </c>
    </row>
    <row r="12" spans="1:4" ht="15">
      <c r="A12" s="55" t="s">
        <v>197</v>
      </c>
      <c r="B12" s="61" t="s">
        <v>259</v>
      </c>
      <c r="C12" s="57"/>
      <c r="D12" s="60">
        <f>'Összesítő kiadás eredeti'!C66</f>
        <v>591265</v>
      </c>
    </row>
    <row r="13" spans="1:4" ht="16.5" customHeight="1">
      <c r="A13" s="62"/>
      <c r="B13" s="63" t="s">
        <v>198</v>
      </c>
      <c r="C13" s="64"/>
      <c r="D13" s="65">
        <f>SUM(D7:D12)</f>
        <v>25642750</v>
      </c>
    </row>
    <row r="14" spans="1:4" ht="25.5">
      <c r="A14" s="55" t="s">
        <v>199</v>
      </c>
      <c r="B14" s="56" t="s">
        <v>200</v>
      </c>
      <c r="C14" s="57" t="s">
        <v>201</v>
      </c>
      <c r="D14" s="60">
        <f>'Összesítő bevétel eredeti'!B11</f>
        <v>24311615</v>
      </c>
    </row>
    <row r="15" spans="1:4" ht="15">
      <c r="A15" s="55" t="s">
        <v>202</v>
      </c>
      <c r="B15" s="56" t="s">
        <v>203</v>
      </c>
      <c r="C15" s="57" t="s">
        <v>204</v>
      </c>
      <c r="D15" s="60">
        <f>'Összesítő bevétel eredeti'!B26</f>
        <v>3500000</v>
      </c>
    </row>
    <row r="16" spans="1:4" ht="15">
      <c r="A16" s="55" t="s">
        <v>205</v>
      </c>
      <c r="B16" s="56" t="s">
        <v>206</v>
      </c>
      <c r="C16" s="57" t="s">
        <v>207</v>
      </c>
      <c r="D16" s="60">
        <f>'Összesítő bevétel eredeti'!B32</f>
        <v>2763682</v>
      </c>
    </row>
    <row r="17" spans="1:4" ht="15">
      <c r="A17" s="55" t="s">
        <v>208</v>
      </c>
      <c r="B17" s="56" t="s">
        <v>209</v>
      </c>
      <c r="C17" s="57" t="s">
        <v>210</v>
      </c>
      <c r="D17" s="60">
        <f>'Összesítő bevétel eredeti'!B37</f>
        <v>0</v>
      </c>
    </row>
    <row r="18" spans="1:4" ht="15">
      <c r="A18" s="55" t="s">
        <v>211</v>
      </c>
      <c r="B18" s="56" t="s">
        <v>169</v>
      </c>
      <c r="C18" s="57"/>
      <c r="D18" s="60">
        <f>'Összesítő bevétel eredeti'!B41</f>
        <v>16464703</v>
      </c>
    </row>
    <row r="19" spans="1:4" ht="18.75" customHeight="1">
      <c r="A19" s="62"/>
      <c r="B19" s="66" t="s">
        <v>206</v>
      </c>
      <c r="C19" s="66"/>
      <c r="D19" s="65">
        <f>SUM(D14:D18)</f>
        <v>47040000</v>
      </c>
    </row>
    <row r="20" spans="1:4" ht="15">
      <c r="A20" s="248" t="s">
        <v>212</v>
      </c>
      <c r="B20" s="248"/>
      <c r="C20" s="248"/>
      <c r="D20" s="248"/>
    </row>
    <row r="21" spans="1:4" ht="15">
      <c r="A21" s="55" t="s">
        <v>213</v>
      </c>
      <c r="B21" s="56" t="s">
        <v>214</v>
      </c>
      <c r="C21" s="57" t="s">
        <v>215</v>
      </c>
      <c r="D21" s="67">
        <f>'Összesítő kiadás eredeti'!C61</f>
        <v>1695000</v>
      </c>
    </row>
    <row r="22" spans="1:4" ht="15">
      <c r="A22" s="55" t="s">
        <v>216</v>
      </c>
      <c r="B22" s="56" t="s">
        <v>217</v>
      </c>
      <c r="C22" s="57" t="s">
        <v>218</v>
      </c>
      <c r="D22" s="67">
        <f>'Összesítő kiadás eredeti'!C65</f>
        <v>19702250</v>
      </c>
    </row>
    <row r="23" spans="1:4" ht="15">
      <c r="A23" s="55" t="s">
        <v>219</v>
      </c>
      <c r="B23" s="61" t="s">
        <v>220</v>
      </c>
      <c r="C23" s="57" t="s">
        <v>221</v>
      </c>
      <c r="D23" s="67">
        <v>0</v>
      </c>
    </row>
    <row r="24" spans="1:4" ht="17.25" customHeight="1">
      <c r="A24" s="62"/>
      <c r="B24" s="66" t="s">
        <v>223</v>
      </c>
      <c r="C24" s="66"/>
      <c r="D24" s="68">
        <f>SUM(D21:D23)</f>
        <v>21397250</v>
      </c>
    </row>
    <row r="25" spans="1:4" ht="25.5">
      <c r="A25" s="55" t="s">
        <v>222</v>
      </c>
      <c r="B25" s="56" t="s">
        <v>225</v>
      </c>
      <c r="C25" s="57" t="s">
        <v>226</v>
      </c>
      <c r="D25" s="67">
        <f>'Összesítő bevétel eredeti'!B13</f>
        <v>0</v>
      </c>
    </row>
    <row r="26" spans="1:4" ht="15">
      <c r="A26" s="55" t="s">
        <v>224</v>
      </c>
      <c r="B26" s="56" t="s">
        <v>228</v>
      </c>
      <c r="C26" s="57" t="s">
        <v>229</v>
      </c>
      <c r="D26" s="67"/>
    </row>
    <row r="27" spans="1:4" ht="15">
      <c r="A27" s="55" t="s">
        <v>227</v>
      </c>
      <c r="B27" s="56" t="s">
        <v>230</v>
      </c>
      <c r="C27" s="57" t="s">
        <v>231</v>
      </c>
      <c r="D27" s="67">
        <f>'Összesítő bevétel eredeti'!B39</f>
        <v>0</v>
      </c>
    </row>
    <row r="28" spans="1:4" ht="15" customHeight="1">
      <c r="A28" s="62"/>
      <c r="B28" s="66" t="s">
        <v>228</v>
      </c>
      <c r="C28" s="66"/>
      <c r="D28" s="68">
        <f>SUM(D25:D27)</f>
        <v>0</v>
      </c>
    </row>
    <row r="31" ht="15">
      <c r="D31" s="208">
        <f>D19+D28</f>
        <v>47040000</v>
      </c>
    </row>
    <row r="32" ht="15">
      <c r="D32" s="208">
        <f>D13+D24</f>
        <v>47040000</v>
      </c>
    </row>
  </sheetData>
  <sheetProtection/>
  <mergeCells count="4">
    <mergeCell ref="A2:D2"/>
    <mergeCell ref="A6:D6"/>
    <mergeCell ref="A20:D20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4.7109375" style="0" customWidth="1"/>
    <col min="2" max="2" width="37.28125" style="0" customWidth="1"/>
    <col min="3" max="3" width="13.140625" style="0" customWidth="1"/>
    <col min="4" max="4" width="10.421875" style="0" customWidth="1"/>
    <col min="5" max="5" width="17.421875" style="0" customWidth="1"/>
  </cols>
  <sheetData>
    <row r="1" spans="1:5" ht="15">
      <c r="A1" s="246" t="s">
        <v>465</v>
      </c>
      <c r="B1" s="241"/>
      <c r="C1" s="241"/>
      <c r="D1" s="90"/>
      <c r="E1" s="90"/>
    </row>
    <row r="2" spans="1:5" ht="15">
      <c r="A2" s="240" t="s">
        <v>278</v>
      </c>
      <c r="B2" s="240"/>
      <c r="C2" s="240"/>
      <c r="D2" s="5"/>
      <c r="E2" s="5"/>
    </row>
    <row r="5" spans="1:3" ht="15">
      <c r="A5" s="243" t="s">
        <v>260</v>
      </c>
      <c r="B5" s="243"/>
      <c r="C5" s="243"/>
    </row>
    <row r="6" spans="1:4" ht="15">
      <c r="A6" t="s">
        <v>261</v>
      </c>
      <c r="D6" s="114"/>
    </row>
    <row r="7" spans="2:3" ht="15">
      <c r="B7" t="s">
        <v>479</v>
      </c>
      <c r="C7" s="114">
        <v>1485000</v>
      </c>
    </row>
    <row r="8" spans="2:3" ht="15">
      <c r="B8" t="s">
        <v>270</v>
      </c>
      <c r="C8" s="114">
        <v>100000</v>
      </c>
    </row>
    <row r="9" spans="2:3" ht="15">
      <c r="B9" t="s">
        <v>480</v>
      </c>
      <c r="C9" s="114">
        <v>210000</v>
      </c>
    </row>
    <row r="10" spans="2:4" ht="15">
      <c r="B10" t="s">
        <v>262</v>
      </c>
      <c r="C10" s="114">
        <v>650000</v>
      </c>
      <c r="D10" s="114">
        <f>SUM(C7:C10)</f>
        <v>2445000</v>
      </c>
    </row>
    <row r="11" spans="1:4" ht="15">
      <c r="A11" t="s">
        <v>263</v>
      </c>
      <c r="C11" s="114"/>
      <c r="D11" s="114"/>
    </row>
    <row r="12" spans="2:3" ht="15">
      <c r="B12" t="s">
        <v>264</v>
      </c>
      <c r="C12" s="114">
        <v>176000</v>
      </c>
    </row>
    <row r="13" spans="1:4" ht="15">
      <c r="A13" t="s">
        <v>266</v>
      </c>
      <c r="C13" s="114"/>
      <c r="D13" s="114"/>
    </row>
    <row r="14" spans="2:3" ht="15">
      <c r="B14" t="s">
        <v>267</v>
      </c>
      <c r="C14" s="114">
        <v>17000</v>
      </c>
    </row>
    <row r="15" spans="1:3" ht="15">
      <c r="A15" t="s">
        <v>268</v>
      </c>
      <c r="C15" s="114"/>
    </row>
    <row r="16" spans="2:3" ht="15">
      <c r="B16" t="s">
        <v>269</v>
      </c>
      <c r="C16" s="114"/>
    </row>
    <row r="17" spans="2:4" ht="15">
      <c r="B17" t="s">
        <v>271</v>
      </c>
      <c r="C17" s="114"/>
      <c r="D17" s="114">
        <f>SUM(C16:C17)</f>
        <v>0</v>
      </c>
    </row>
    <row r="18" spans="1:4" ht="15">
      <c r="A18" t="s">
        <v>248</v>
      </c>
      <c r="C18" s="114"/>
      <c r="D18" s="114"/>
    </row>
    <row r="19" spans="2:4" ht="15">
      <c r="B19" t="s">
        <v>248</v>
      </c>
      <c r="C19" s="114"/>
      <c r="D19" s="114"/>
    </row>
    <row r="22" spans="1:3" ht="15.75">
      <c r="A22" s="116" t="s">
        <v>277</v>
      </c>
      <c r="B22" s="116"/>
      <c r="C22" s="117">
        <f>SUM(C7:C20)</f>
        <v>2638000</v>
      </c>
    </row>
    <row r="24" spans="1:3" ht="15">
      <c r="A24" s="249" t="s">
        <v>272</v>
      </c>
      <c r="B24" s="249"/>
      <c r="C24" s="249"/>
    </row>
    <row r="26" spans="1:3" ht="15">
      <c r="A26" t="s">
        <v>273</v>
      </c>
      <c r="C26" s="114"/>
    </row>
    <row r="27" spans="2:3" ht="15">
      <c r="B27" t="s">
        <v>274</v>
      </c>
      <c r="C27" s="114">
        <v>9530000</v>
      </c>
    </row>
    <row r="28" spans="1:3" ht="15">
      <c r="A28" t="s">
        <v>265</v>
      </c>
      <c r="C28" s="114"/>
    </row>
    <row r="29" spans="2:3" ht="15">
      <c r="B29" t="s">
        <v>275</v>
      </c>
      <c r="C29" s="114">
        <v>0</v>
      </c>
    </row>
    <row r="30" ht="15">
      <c r="C30" s="114"/>
    </row>
    <row r="31" ht="15">
      <c r="C31" s="114"/>
    </row>
    <row r="32" spans="1:3" ht="15.75">
      <c r="A32" s="116" t="s">
        <v>276</v>
      </c>
      <c r="B32" s="116"/>
      <c r="C32" s="117">
        <f>SUM(C26:C30)</f>
        <v>9530000</v>
      </c>
    </row>
    <row r="33" ht="15">
      <c r="C33" s="114"/>
    </row>
    <row r="34" ht="15">
      <c r="C34" s="114"/>
    </row>
  </sheetData>
  <sheetProtection/>
  <mergeCells count="4">
    <mergeCell ref="A24:C24"/>
    <mergeCell ref="A5:C5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A4" sqref="A4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65.7109375" style="0" customWidth="1"/>
    <col min="4" max="4" width="22.00390625" style="0" customWidth="1"/>
  </cols>
  <sheetData>
    <row r="1" spans="1:4" ht="15">
      <c r="A1" s="253" t="s">
        <v>466</v>
      </c>
      <c r="B1" s="240"/>
      <c r="C1" s="240"/>
      <c r="D1" s="240"/>
    </row>
    <row r="2" spans="1:4" ht="15">
      <c r="A2" s="49"/>
      <c r="B2" s="49"/>
      <c r="C2" s="49"/>
      <c r="D2" s="49"/>
    </row>
    <row r="3" spans="1:4" ht="15">
      <c r="A3" s="246" t="s">
        <v>467</v>
      </c>
      <c r="B3" s="246"/>
      <c r="C3" s="246"/>
      <c r="D3" s="246"/>
    </row>
    <row r="4" spans="1:4" ht="15">
      <c r="A4" s="69"/>
      <c r="B4" s="69"/>
      <c r="C4" s="69"/>
      <c r="D4" s="69"/>
    </row>
    <row r="5" spans="1:4" ht="15">
      <c r="A5" s="49"/>
      <c r="B5" s="49"/>
      <c r="C5" s="49"/>
      <c r="D5" s="118" t="s">
        <v>279</v>
      </c>
    </row>
    <row r="6" spans="1:4" ht="15">
      <c r="A6" s="119" t="s">
        <v>172</v>
      </c>
      <c r="B6" s="119" t="s">
        <v>280</v>
      </c>
      <c r="C6" s="119" t="s">
        <v>281</v>
      </c>
      <c r="D6" s="119" t="s">
        <v>181</v>
      </c>
    </row>
    <row r="7" spans="1:4" ht="15">
      <c r="A7" s="119" t="s">
        <v>174</v>
      </c>
      <c r="B7" s="119" t="s">
        <v>175</v>
      </c>
      <c r="C7" s="119" t="s">
        <v>176</v>
      </c>
      <c r="D7" s="119" t="s">
        <v>182</v>
      </c>
    </row>
    <row r="8" spans="1:4" ht="15">
      <c r="A8" s="51" t="s">
        <v>177</v>
      </c>
      <c r="B8" s="250" t="s">
        <v>282</v>
      </c>
      <c r="C8" s="251"/>
      <c r="D8" s="252"/>
    </row>
    <row r="9" spans="1:4" ht="15">
      <c r="A9" s="51" t="s">
        <v>178</v>
      </c>
      <c r="B9" s="51" t="s">
        <v>283</v>
      </c>
      <c r="C9" s="51" t="s">
        <v>284</v>
      </c>
      <c r="D9" s="120">
        <v>3392634</v>
      </c>
    </row>
    <row r="10" spans="1:4" ht="15">
      <c r="A10" s="51" t="s">
        <v>188</v>
      </c>
      <c r="B10" s="51" t="s">
        <v>285</v>
      </c>
      <c r="C10" s="51" t="s">
        <v>286</v>
      </c>
      <c r="D10" s="120">
        <v>972280</v>
      </c>
    </row>
    <row r="11" spans="1:4" ht="15">
      <c r="A11" s="51" t="s">
        <v>191</v>
      </c>
      <c r="B11" s="51" t="s">
        <v>287</v>
      </c>
      <c r="C11" s="51" t="s">
        <v>288</v>
      </c>
      <c r="D11" s="120">
        <v>1280000</v>
      </c>
    </row>
    <row r="12" spans="1:4" ht="15">
      <c r="A12" s="51" t="s">
        <v>194</v>
      </c>
      <c r="B12" s="51" t="s">
        <v>289</v>
      </c>
      <c r="C12" s="51" t="s">
        <v>290</v>
      </c>
      <c r="D12" s="120">
        <v>445464</v>
      </c>
    </row>
    <row r="13" spans="1:4" ht="15">
      <c r="A13" s="51" t="s">
        <v>197</v>
      </c>
      <c r="B13" s="51" t="s">
        <v>291</v>
      </c>
      <c r="C13" s="51" t="s">
        <v>292</v>
      </c>
      <c r="D13" s="120">
        <v>694620</v>
      </c>
    </row>
    <row r="14" spans="1:4" ht="15">
      <c r="A14" s="51" t="s">
        <v>199</v>
      </c>
      <c r="B14" s="51" t="s">
        <v>293</v>
      </c>
      <c r="C14" s="51" t="s">
        <v>294</v>
      </c>
      <c r="D14" s="120">
        <v>5000000</v>
      </c>
    </row>
    <row r="15" spans="1:4" ht="15">
      <c r="A15" s="51" t="s">
        <v>202</v>
      </c>
      <c r="B15" s="51" t="s">
        <v>295</v>
      </c>
      <c r="C15" s="51" t="s">
        <v>296</v>
      </c>
      <c r="D15" s="120">
        <v>0</v>
      </c>
    </row>
    <row r="16" spans="1:4" ht="15">
      <c r="A16" s="51" t="s">
        <v>205</v>
      </c>
      <c r="B16" s="51" t="s">
        <v>297</v>
      </c>
      <c r="C16" s="51" t="s">
        <v>298</v>
      </c>
      <c r="D16" s="120">
        <v>0</v>
      </c>
    </row>
    <row r="17" spans="1:4" ht="26.25">
      <c r="A17" s="51" t="s">
        <v>208</v>
      </c>
      <c r="B17" s="51" t="s">
        <v>299</v>
      </c>
      <c r="C17" s="125" t="s">
        <v>300</v>
      </c>
      <c r="D17" s="120">
        <v>11413615</v>
      </c>
    </row>
    <row r="18" spans="1:4" ht="15">
      <c r="A18" s="51" t="s">
        <v>211</v>
      </c>
      <c r="B18" s="51" t="s">
        <v>301</v>
      </c>
      <c r="C18" s="51" t="s">
        <v>302</v>
      </c>
      <c r="D18" s="120">
        <v>3021251</v>
      </c>
    </row>
    <row r="19" spans="1:4" ht="15">
      <c r="A19" s="121" t="s">
        <v>213</v>
      </c>
      <c r="B19" s="121" t="s">
        <v>303</v>
      </c>
      <c r="C19" s="121" t="s">
        <v>304</v>
      </c>
      <c r="D19" s="122">
        <v>11413615</v>
      </c>
    </row>
    <row r="20" spans="1:4" ht="15">
      <c r="A20" s="121"/>
      <c r="B20" s="121"/>
      <c r="C20" s="121" t="s">
        <v>360</v>
      </c>
      <c r="D20" s="122">
        <v>0</v>
      </c>
    </row>
    <row r="21" spans="1:4" ht="15">
      <c r="A21" s="51" t="s">
        <v>216</v>
      </c>
      <c r="B21" s="51" t="s">
        <v>305</v>
      </c>
      <c r="C21" s="51"/>
      <c r="D21" s="120"/>
    </row>
    <row r="22" spans="1:4" ht="15">
      <c r="A22" s="51" t="s">
        <v>219</v>
      </c>
      <c r="B22" s="51" t="s">
        <v>306</v>
      </c>
      <c r="C22" s="51" t="s">
        <v>307</v>
      </c>
      <c r="D22" s="120">
        <v>0</v>
      </c>
    </row>
    <row r="23" spans="1:4" ht="26.25">
      <c r="A23" s="51" t="s">
        <v>222</v>
      </c>
      <c r="B23" s="51" t="s">
        <v>308</v>
      </c>
      <c r="C23" s="125" t="s">
        <v>309</v>
      </c>
      <c r="D23" s="120">
        <v>0</v>
      </c>
    </row>
    <row r="24" spans="1:4" ht="26.25">
      <c r="A24" s="51" t="s">
        <v>224</v>
      </c>
      <c r="B24" s="51" t="s">
        <v>310</v>
      </c>
      <c r="C24" s="125" t="s">
        <v>311</v>
      </c>
      <c r="D24" s="120">
        <v>0</v>
      </c>
    </row>
    <row r="25" spans="1:4" ht="15">
      <c r="A25" s="51" t="s">
        <v>227</v>
      </c>
      <c r="B25" s="51" t="s">
        <v>312</v>
      </c>
      <c r="C25" s="51" t="s">
        <v>307</v>
      </c>
      <c r="D25" s="120">
        <v>0</v>
      </c>
    </row>
    <row r="26" spans="1:4" ht="26.25">
      <c r="A26" s="51" t="s">
        <v>313</v>
      </c>
      <c r="B26" s="51" t="s">
        <v>314</v>
      </c>
      <c r="C26" s="125" t="s">
        <v>309</v>
      </c>
      <c r="D26" s="120">
        <v>0</v>
      </c>
    </row>
    <row r="27" spans="1:4" ht="26.25">
      <c r="A27" s="51" t="s">
        <v>315</v>
      </c>
      <c r="B27" s="51" t="s">
        <v>316</v>
      </c>
      <c r="C27" s="125" t="s">
        <v>311</v>
      </c>
      <c r="D27" s="120">
        <v>0</v>
      </c>
    </row>
    <row r="28" spans="1:4" ht="15">
      <c r="A28" s="51" t="s">
        <v>317</v>
      </c>
      <c r="B28" s="51" t="s">
        <v>318</v>
      </c>
      <c r="C28" s="51" t="s">
        <v>319</v>
      </c>
      <c r="D28" s="120">
        <v>0</v>
      </c>
    </row>
    <row r="29" spans="1:4" ht="26.25">
      <c r="A29" s="51" t="s">
        <v>320</v>
      </c>
      <c r="B29" s="51" t="s">
        <v>321</v>
      </c>
      <c r="C29" s="125" t="s">
        <v>322</v>
      </c>
      <c r="D29" s="120">
        <v>0</v>
      </c>
    </row>
    <row r="30" spans="1:4" ht="15">
      <c r="A30" s="51" t="s">
        <v>323</v>
      </c>
      <c r="B30" s="51" t="s">
        <v>324</v>
      </c>
      <c r="C30" s="51"/>
      <c r="D30" s="120"/>
    </row>
    <row r="31" spans="1:4" ht="15">
      <c r="A31" s="51" t="s">
        <v>325</v>
      </c>
      <c r="B31" s="51" t="s">
        <v>326</v>
      </c>
      <c r="C31" s="51" t="s">
        <v>327</v>
      </c>
      <c r="D31" s="120">
        <v>0</v>
      </c>
    </row>
    <row r="32" spans="1:4" ht="15">
      <c r="A32" s="51" t="s">
        <v>328</v>
      </c>
      <c r="B32" s="51" t="s">
        <v>329</v>
      </c>
      <c r="C32" s="51" t="s">
        <v>330</v>
      </c>
      <c r="D32" s="120">
        <v>0</v>
      </c>
    </row>
    <row r="33" spans="1:4" ht="15">
      <c r="A33" s="51" t="s">
        <v>331</v>
      </c>
      <c r="B33" s="51" t="s">
        <v>332</v>
      </c>
      <c r="C33" s="51" t="s">
        <v>327</v>
      </c>
      <c r="D33" s="120">
        <v>0</v>
      </c>
    </row>
    <row r="34" spans="1:4" ht="15">
      <c r="A34" s="51" t="s">
        <v>333</v>
      </c>
      <c r="B34" s="51" t="s">
        <v>334</v>
      </c>
      <c r="C34" s="51" t="s">
        <v>330</v>
      </c>
      <c r="D34" s="120">
        <v>0</v>
      </c>
    </row>
    <row r="35" spans="1:4" ht="15">
      <c r="A35" s="121" t="s">
        <v>335</v>
      </c>
      <c r="B35" s="121" t="s">
        <v>336</v>
      </c>
      <c r="C35" s="121" t="s">
        <v>337</v>
      </c>
      <c r="D35" s="122">
        <v>0</v>
      </c>
    </row>
    <row r="36" spans="1:4" ht="15">
      <c r="A36" s="123" t="s">
        <v>338</v>
      </c>
      <c r="B36" s="123" t="s">
        <v>339</v>
      </c>
      <c r="C36" s="123" t="s">
        <v>340</v>
      </c>
      <c r="D36" s="124">
        <v>2168000</v>
      </c>
    </row>
    <row r="37" spans="1:4" ht="15">
      <c r="A37" s="51" t="s">
        <v>341</v>
      </c>
      <c r="B37" s="51" t="s">
        <v>342</v>
      </c>
      <c r="C37" s="51"/>
      <c r="D37" s="120"/>
    </row>
    <row r="38" spans="1:4" ht="15">
      <c r="A38" s="51" t="s">
        <v>343</v>
      </c>
      <c r="B38" s="51" t="s">
        <v>344</v>
      </c>
      <c r="C38" s="51" t="s">
        <v>345</v>
      </c>
      <c r="D38" s="120">
        <v>0</v>
      </c>
    </row>
    <row r="39" spans="1:4" ht="15">
      <c r="A39" s="51" t="s">
        <v>346</v>
      </c>
      <c r="B39" s="51" t="s">
        <v>347</v>
      </c>
      <c r="C39" s="51" t="s">
        <v>348</v>
      </c>
      <c r="D39" s="120">
        <v>0</v>
      </c>
    </row>
    <row r="40" spans="1:4" ht="15">
      <c r="A40" s="51" t="s">
        <v>349</v>
      </c>
      <c r="B40" s="51" t="s">
        <v>350</v>
      </c>
      <c r="C40" s="51" t="s">
        <v>351</v>
      </c>
      <c r="D40" s="120">
        <v>0</v>
      </c>
    </row>
    <row r="41" spans="1:4" ht="26.25">
      <c r="A41" s="121" t="s">
        <v>352</v>
      </c>
      <c r="B41" s="121" t="s">
        <v>353</v>
      </c>
      <c r="C41" s="209" t="s">
        <v>354</v>
      </c>
      <c r="D41" s="122">
        <v>2168000</v>
      </c>
    </row>
    <row r="42" spans="1:4" ht="15">
      <c r="A42" s="51" t="s">
        <v>355</v>
      </c>
      <c r="B42" s="51" t="s">
        <v>356</v>
      </c>
      <c r="C42" s="51"/>
      <c r="D42" s="120"/>
    </row>
    <row r="43" spans="1:4" ht="15">
      <c r="A43" s="121" t="s">
        <v>357</v>
      </c>
      <c r="B43" s="121" t="s">
        <v>358</v>
      </c>
      <c r="C43" s="121" t="s">
        <v>359</v>
      </c>
      <c r="D43" s="122">
        <v>1200000</v>
      </c>
    </row>
    <row r="44" spans="1:4" ht="15">
      <c r="A44" s="49"/>
      <c r="B44" s="49"/>
      <c r="C44" s="49"/>
      <c r="D44" s="49"/>
    </row>
  </sheetData>
  <sheetProtection/>
  <mergeCells count="3">
    <mergeCell ref="A3:D3"/>
    <mergeCell ref="B8:D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Logisztika</dc:creator>
  <cp:keywords/>
  <dc:description/>
  <cp:lastModifiedBy>Kanizsai</cp:lastModifiedBy>
  <cp:lastPrinted>2017-02-24T08:02:45Z</cp:lastPrinted>
  <dcterms:created xsi:type="dcterms:W3CDTF">2016-01-17T17:39:37Z</dcterms:created>
  <dcterms:modified xsi:type="dcterms:W3CDTF">2017-02-25T09:27:07Z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