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1.melléklet kötgv szerv" sheetId="1" r:id="rId1"/>
    <sheet name="2.mellékl bevétel forrásonként" sheetId="2" r:id="rId2"/>
    <sheet name="3.mellékl kiadásnemenként" sheetId="3" r:id="rId3"/>
    <sheet name="4.mell beruházások" sheetId="4" r:id="rId4"/>
    <sheet name="5.mell felújítás" sheetId="5" r:id="rId5"/>
    <sheet name="6.mellékl lakosság támog" sheetId="6" r:id="rId6"/>
    <sheet name="7. melléklet " sheetId="7" r:id="rId7"/>
    <sheet name="8.mellékl működ és felhalm" sheetId="8" r:id="rId8"/>
    <sheet name="9.mell átadott-átvett" sheetId="9" r:id="rId9"/>
    <sheet name="10.mellékl normatív tám" sheetId="10" r:id="rId10"/>
    <sheet name="11. mellékl pénzügyi mérleg" sheetId="11" r:id="rId11"/>
    <sheet name="12.mellékl létszám" sheetId="12" r:id="rId12"/>
    <sheet name="13.mellékl Eu forr" sheetId="13" r:id="rId13"/>
    <sheet name="14.mell KÖH " sheetId="14" r:id="rId14"/>
    <sheet name="15.mell önkorm bevétel" sheetId="15" r:id="rId15"/>
    <sheet name="16.mell önkorm kiadás" sheetId="16" r:id="rId16"/>
    <sheet name="17. melléklet Önokorm mérlege" sheetId="17" r:id="rId17"/>
    <sheet name="18.mellékl műk felh mérleg" sheetId="18" r:id="rId18"/>
    <sheet name="19. mellékl KÖH mérlege" sheetId="19" r:id="rId19"/>
    <sheet name="20.mellékl. Önkorm pénzm,eredm" sheetId="20" r:id="rId20"/>
    <sheet name="21.mell.Önkorm pénzáll alakulás" sheetId="21" r:id="rId21"/>
    <sheet name="22.KÖH pénzmaradv,eredm" sheetId="22" r:id="rId22"/>
    <sheet name="23.mellékl KÖH pénzállomány" sheetId="23" r:id="rId23"/>
    <sheet name="24.mellékl.adósságot keletk" sheetId="24" r:id="rId24"/>
    <sheet name="25.mell Önkorm részesedései" sheetId="25" r:id="rId25"/>
    <sheet name="26.melléklet önk vagyonkim" sheetId="26" r:id="rId26"/>
    <sheet name="Összesítő kiadás eredeti (2)" sheetId="27" r:id="rId27"/>
    <sheet name="Összesítő kiadás módosított" sheetId="28" r:id="rId28"/>
    <sheet name="összesítő bevétel eredeti" sheetId="29" r:id="rId29"/>
    <sheet name="összesítő bevétel módosított el" sheetId="30" r:id="rId30"/>
    <sheet name="Összesítő kiadás teljesítés" sheetId="31" r:id="rId31"/>
    <sheet name="összesítő bevétel teljesítés" sheetId="32" r:id="rId32"/>
    <sheet name="testületi összesen adatok" sheetId="33" r:id="rId33"/>
  </sheets>
  <externalReferences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<sst xmlns="http://schemas.openxmlformats.org/spreadsheetml/2006/main" count="4721" uniqueCount="1519">
  <si>
    <t>011130 - Önkormányzatok és önkormányzati hivatalok jogalkotó és általános igazgatási tevékenysége</t>
  </si>
  <si>
    <t>Főkönyvi szám</t>
  </si>
  <si>
    <t>Főkönyvi szám név</t>
  </si>
  <si>
    <t>Eredeti előirányzat</t>
  </si>
  <si>
    <t>05110111</t>
  </si>
  <si>
    <t>Köztisztviselők,közalkalmazottak bére</t>
  </si>
  <si>
    <t>05110711</t>
  </si>
  <si>
    <t>Erzsébet utalvány</t>
  </si>
  <si>
    <t>051211</t>
  </si>
  <si>
    <t>Választott tisztségviselők juttatásai</t>
  </si>
  <si>
    <t>051231</t>
  </si>
  <si>
    <t>Egyéb külső személyi juttatások</t>
  </si>
  <si>
    <t>05211</t>
  </si>
  <si>
    <t>Szociális hozzájárulási adó</t>
  </si>
  <si>
    <t>05241</t>
  </si>
  <si>
    <t>Egészségügyi hozzájárulás</t>
  </si>
  <si>
    <t>05251</t>
  </si>
  <si>
    <t>Táppénz hozzájárulás</t>
  </si>
  <si>
    <t>05271</t>
  </si>
  <si>
    <t>Személyi jövedelemadó</t>
  </si>
  <si>
    <t>0531121</t>
  </si>
  <si>
    <t>Könyv, folyóirat</t>
  </si>
  <si>
    <t>0531131</t>
  </si>
  <si>
    <t>Egyéb információ hordozó</t>
  </si>
  <si>
    <t>0531221</t>
  </si>
  <si>
    <t>Irodaszer, nyomtatvány</t>
  </si>
  <si>
    <t>0531241</t>
  </si>
  <si>
    <t>Munka és védőruha</t>
  </si>
  <si>
    <t>0531261</t>
  </si>
  <si>
    <t>Midazok, amelyek nem számolhatóak el szakmai anyagnak</t>
  </si>
  <si>
    <t>053211</t>
  </si>
  <si>
    <t>Informatikai szolgáltatások igénybevétele</t>
  </si>
  <si>
    <t>0532111</t>
  </si>
  <si>
    <t>Internet díj</t>
  </si>
  <si>
    <t>0532141</t>
  </si>
  <si>
    <t>Informatikai eszközök, ATM, POS bérleti díja, lízingelése,karbantartása</t>
  </si>
  <si>
    <t>053221</t>
  </si>
  <si>
    <t>Egyéb kommunikációs szolgáltatások</t>
  </si>
  <si>
    <t>0532211</t>
  </si>
  <si>
    <t>Telefon, telefax, telex, mobíl díj</t>
  </si>
  <si>
    <t>0533111</t>
  </si>
  <si>
    <t>Villamos energia</t>
  </si>
  <si>
    <t>0533121</t>
  </si>
  <si>
    <t>Gázdíj</t>
  </si>
  <si>
    <t>0533131</t>
  </si>
  <si>
    <t>Víz- és csatornadíj</t>
  </si>
  <si>
    <t>0533311</t>
  </si>
  <si>
    <t>Bérleti és lízingdíjak</t>
  </si>
  <si>
    <t>053341</t>
  </si>
  <si>
    <t>Karbantartási, kisjavítási szolgáltatások</t>
  </si>
  <si>
    <t>053361</t>
  </si>
  <si>
    <t>Szakmai tevékenységet segítő szolgáltatások</t>
  </si>
  <si>
    <t>0533621</t>
  </si>
  <si>
    <t>Más szakmai tevékenység</t>
  </si>
  <si>
    <t>0533711</t>
  </si>
  <si>
    <t>Postaköltség</t>
  </si>
  <si>
    <t>0533721</t>
  </si>
  <si>
    <t>Biztosítási díjak</t>
  </si>
  <si>
    <t>0533741</t>
  </si>
  <si>
    <t>Szállítás</t>
  </si>
  <si>
    <t>0533761</t>
  </si>
  <si>
    <t>Kéményseprés, szemétszállítás</t>
  </si>
  <si>
    <t>Szakmai anyag</t>
  </si>
  <si>
    <t>0533781</t>
  </si>
  <si>
    <t>Pénzügyi, befektetési díj</t>
  </si>
  <si>
    <t>0533791</t>
  </si>
  <si>
    <t>Más egyéb szolgáltatások</t>
  </si>
  <si>
    <t>053511</t>
  </si>
  <si>
    <t>Működési célú előzetesen felszámított általános forgalmi adó</t>
  </si>
  <si>
    <t>Általános forgalmi adó</t>
  </si>
  <si>
    <t>053551</t>
  </si>
  <si>
    <t>Egyéb dologi kiadások</t>
  </si>
  <si>
    <t>0535532</t>
  </si>
  <si>
    <t>1 és 2 forintos érmék kerekítési különbözete</t>
  </si>
  <si>
    <t>0535571</t>
  </si>
  <si>
    <t>Más rovaton nem szerepeltethető dologi jellegű kiadások</t>
  </si>
  <si>
    <t>05481</t>
  </si>
  <si>
    <t>Egyéb nem intézményi ellátások</t>
  </si>
  <si>
    <t>0550211</t>
  </si>
  <si>
    <t>A helyi önkormányzatok előző évi elszámolásából származó kiadások</t>
  </si>
  <si>
    <t>05506071</t>
  </si>
  <si>
    <t>Egyéb működési célú támogatások államháztartáson belülre-helyi önkormányzatok és költségvetési szerveik</t>
  </si>
  <si>
    <t>055061</t>
  </si>
  <si>
    <t>Egyéb működési célú támogatások államháztartáson belülre</t>
  </si>
  <si>
    <t>05512031</t>
  </si>
  <si>
    <t>Egyéb működési célú támogatások államháztartáson kívülre-egyéb civil szervezetek,</t>
  </si>
  <si>
    <t>055131</t>
  </si>
  <si>
    <t>Tartalékok</t>
  </si>
  <si>
    <t>05612</t>
  </si>
  <si>
    <t>Immateriális javak beszerzése, létesítése</t>
  </si>
  <si>
    <t>05631</t>
  </si>
  <si>
    <t>Informatikai eszközök beszerzése, létesítése</t>
  </si>
  <si>
    <t>05641</t>
  </si>
  <si>
    <t>Egyéb tárgyi eszközök beszerzése, létesítése</t>
  </si>
  <si>
    <t>05671</t>
  </si>
  <si>
    <t>Beruházási célú előzetesen felszámított általános forgalmi adó</t>
  </si>
  <si>
    <t>Kiadás összesen:</t>
  </si>
  <si>
    <t>013320 - Köztemető-fenntartás és -működtetés</t>
  </si>
  <si>
    <t>Hajtó és kenőanyag</t>
  </si>
  <si>
    <t>013350 - Az önkormányzati vagyonnal való gazdálkodással kapcsolatos feladatok</t>
  </si>
  <si>
    <t>041233 - Hosszabb időtartamú közfoglalkoztatás</t>
  </si>
  <si>
    <t>045160 - Közutak, hidak, alagutak üzemeltetése, fenntartása</t>
  </si>
  <si>
    <t>052020 - Szennyvíz gyűjtése, tisztítása, elhelyezése</t>
  </si>
  <si>
    <t>Egyéb tárgyi eszközök felújítása</t>
  </si>
  <si>
    <t>066020 - Város-, községgazdálkodási egyéb szolgáltatások</t>
  </si>
  <si>
    <t>072111 - Háziorvosi alapellátás</t>
  </si>
  <si>
    <t>072112 - Háziorvosi ügyeleti ellátás</t>
  </si>
  <si>
    <t>Egyéb működési célú támogatások államháztartáson kívülre-egyéb vállalkozások</t>
  </si>
  <si>
    <t>072312 - Fogorvosi ügyeleti ellátás</t>
  </si>
  <si>
    <t>074031 - Család és nővédelmi egészségügyi gondozás</t>
  </si>
  <si>
    <t>Közlekedési költségtérítés</t>
  </si>
  <si>
    <t>081010 - Sportügyek igazgatása</t>
  </si>
  <si>
    <t>082044 - Könyvtári szolgáltatások</t>
  </si>
  <si>
    <t>082092 - Közművelődés – hagyományos közösségi kulturális értékek gondozása</t>
  </si>
  <si>
    <t>084031 - Civil szervezetek működési támogatása</t>
  </si>
  <si>
    <t>091140 - Óvodai nevelés, ellátás működtetési feladatai</t>
  </si>
  <si>
    <t>092120 - Köznevelési intézmény 5–8. évfolyamán tanulók nevelésével, oktatásával összefüggő működtetési feladatok</t>
  </si>
  <si>
    <t>101150 - Betegséggel kapcsolatos pénzbeli ellátások, támogatások</t>
  </si>
  <si>
    <t>103010 - Elhunyt személyek hátramaradottainak pénzbeli ellátásai</t>
  </si>
  <si>
    <t>104051 - Gyermekvédelmi pénzbeli és természetbeni ellátások</t>
  </si>
  <si>
    <t>106020 - Lakásfenntartással, lakhatással összefüggő ellátások</t>
  </si>
  <si>
    <t>107060 - Egyéb szociális pénzbeli és természetbeni ellátások, támogatások</t>
  </si>
  <si>
    <t>Tárgyi eszközök bérbeadásából származó bevétel</t>
  </si>
  <si>
    <t>Bevétel összesen:</t>
  </si>
  <si>
    <t>018010 - Önkormányzatok elszámolásai a központi költségvetéssel</t>
  </si>
  <si>
    <t>Egyéb működési célú támogatások bevételei államháztartáson belülről-elkülönített állami pénzalapok</t>
  </si>
  <si>
    <t>Egyéb működési célú átvett pénzeszközök-háztartások</t>
  </si>
  <si>
    <t>Egyéb működési célú támogatások bevételei államháztartáson belülről-társadalombiztosítás pénzügyi alapjai,</t>
  </si>
  <si>
    <t>900020 - Önkormányzatok funkcióira nem sorolható bevételei államháztartáson kívülről</t>
  </si>
  <si>
    <t>Építményadó</t>
  </si>
  <si>
    <t>Magánszemélyek kommunális adója</t>
  </si>
  <si>
    <t>Állandó jelleggel végzett iparűzési tevékenység után fizetett helyi adó</t>
  </si>
  <si>
    <t>Államháztartáson belüli megelőlegezések visszafizetése</t>
  </si>
  <si>
    <t>018030 - Támogatási célú finanszírozási műveletek</t>
  </si>
  <si>
    <t>Előző év költségvetési maradványának igénybevétele</t>
  </si>
  <si>
    <t>összesen</t>
  </si>
  <si>
    <t>013320 Köztemető fenntartás</t>
  </si>
  <si>
    <t>013350 Az önkormányzati vagyonnal való gazdálkodás</t>
  </si>
  <si>
    <t>018030 Támogatási célú finansz műveletek</t>
  </si>
  <si>
    <t>018010 Önkormányzat elszámolása központi ktg-sel</t>
  </si>
  <si>
    <t>041233 Hosszabb idejű közfoglalkozatás</t>
  </si>
  <si>
    <t>045160 Közutak üzemeltetése</t>
  </si>
  <si>
    <t>051040 Nem vszélyes hulladék kezelése</t>
  </si>
  <si>
    <t>052080 Szennyvízcstorna fenntartása</t>
  </si>
  <si>
    <t>064010 Közvilágítás</t>
  </si>
  <si>
    <t>066020 Községgazdálkodás</t>
  </si>
  <si>
    <t>072111 Háziorvosi ellátás</t>
  </si>
  <si>
    <t>072112 Háziorvosi ügyeleti ellátás</t>
  </si>
  <si>
    <t>072312 Fogorvosi ügyelet</t>
  </si>
  <si>
    <t>074031 Család és nővédelmi eü gondozás</t>
  </si>
  <si>
    <t>081010Sportügyek igazgatása</t>
  </si>
  <si>
    <t>082044 Könyvtári szolgáltatás</t>
  </si>
  <si>
    <t>082092 Közművelődés</t>
  </si>
  <si>
    <t>084031 Civil szervezetek támogatása</t>
  </si>
  <si>
    <t>091110 Óvodai nevelés működési</t>
  </si>
  <si>
    <t>096015 Gyermekétkeztetés</t>
  </si>
  <si>
    <t>091220 Köznevelési intézmény 1-4</t>
  </si>
  <si>
    <t>091220 Köznevelési intézmény 5-8</t>
  </si>
  <si>
    <t>101150 Betegséggel kapcsolatos pénzbeni ellátások</t>
  </si>
  <si>
    <t>103010 Elhunyt személyek hátramaradottainak ellátása</t>
  </si>
  <si>
    <t>Gyermekvédelmi pénzbeni ellátás</t>
  </si>
  <si>
    <t>106020 Lakhatással összefüggő ellátás</t>
  </si>
  <si>
    <t>107060 Egylb szociális pénzbeni, természetbeni támogatás</t>
  </si>
  <si>
    <t>Személyi juttatás összesen</t>
  </si>
  <si>
    <t>Munkaadókat terhelő járulék</t>
  </si>
  <si>
    <t xml:space="preserve">Kiküldetés </t>
  </si>
  <si>
    <t>Adó-vám illeték</t>
  </si>
  <si>
    <t>Dologi összesen</t>
  </si>
  <si>
    <t>Települési támogatás</t>
  </si>
  <si>
    <t>Gyernekvédelmi kedvezmény</t>
  </si>
  <si>
    <t>Ellátottak juttatása</t>
  </si>
  <si>
    <t>Egyéb működési célú támogatások államháztartáson kívülre-egyéb vállalkozásnak</t>
  </si>
  <si>
    <t>Egyéb működési célú kiadás</t>
  </si>
  <si>
    <t>Beruházások összesen</t>
  </si>
  <si>
    <t>Ingatlanok felúújítása</t>
  </si>
  <si>
    <t>Egyéb tárgyi eszköz felújítása</t>
  </si>
  <si>
    <t>Felújítás  áfa</t>
  </si>
  <si>
    <t>Felújítások összesen</t>
  </si>
  <si>
    <t xml:space="preserve">Finanszírozási kiadás </t>
  </si>
  <si>
    <t xml:space="preserve">013350 Önkormányzati vagyonnal való gazdálkodás </t>
  </si>
  <si>
    <t>066010 Községgazdálkodás</t>
  </si>
  <si>
    <t>072111 Háziorvosi ellátás támgoatása</t>
  </si>
  <si>
    <t>104051 Gyernekvédelmi pénzbeni ellátás</t>
  </si>
  <si>
    <t>900020 Önkormányzatok funkcióra nem sorolható bevételi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</si>
  <si>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</si>
  <si>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</si>
  <si>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</si>
  <si>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 xml:space="preserve"> </t>
  </si>
  <si>
    <t>Települési önkormányzatok kulturális feladatainak támogatása        (B114)</t>
  </si>
  <si>
    <t>Működési célú költségvetési támogatások és kiegészítő támogatások (B115)</t>
  </si>
  <si>
    <t>Önkormányzatok működési támogatásai (=01+…+06)        (B11)</t>
  </si>
  <si>
    <t>Egyéb működési célú támogatások bevételei államháztartáson belülről (=33+…+42)        (B16)</t>
  </si>
  <si>
    <t>ebből: társadalombiztosítás pénzügyi alapjai        (B16)</t>
  </si>
  <si>
    <t>ebből: elkülönített állami pénzalapok        (B16)</t>
  </si>
  <si>
    <t>Működési célú támogatások államháztartáson belülről (=07+...+10+21+32)        (B1)</t>
  </si>
  <si>
    <t>Felhalmozási célú önkormányzati támogatások        (B21)</t>
  </si>
  <si>
    <t>Felhalmozási célú támogatások államháztartáson belülről (=44+45+46+57+68)        (B2)</t>
  </si>
  <si>
    <t>Vagyoni tipusú adók (=110+…+116)        (B34)</t>
  </si>
  <si>
    <t>ebből: építményadó        (B34)</t>
  </si>
  <si>
    <t>ebből: magánszemélyek kommunális adója        (B34)</t>
  </si>
  <si>
    <t>Értékesítési és forgalmi adók (=118+…+139) (B351)</t>
  </si>
  <si>
    <t>ebből: állandó jeleggel végzett iparűzési tevékenység után fizetett helyi iparűzési adó        (B351)</t>
  </si>
  <si>
    <t>Gépjárműadók (=146+…+149) (B354)</t>
  </si>
  <si>
    <t>ebből: belföldi gépjárművek adójának a helyi önkormányzatot megillető része        (B354)</t>
  </si>
  <si>
    <t>Egyéb áruhasználati és szolgáltatási adók  (=151+…+167) (B355)</t>
  </si>
  <si>
    <t>ebből: talajterhelési díj        (B355)</t>
  </si>
  <si>
    <t>Termékek és szolgáltatások adói (=117+140+144+145+150) (B35)</t>
  </si>
  <si>
    <t>Egyéb közhatalmi bevételek (&gt;=170+…+184) (B36)</t>
  </si>
  <si>
    <t>ebből: egyéb bírság        (B36)</t>
  </si>
  <si>
    <t>Közhatalmi bevételek (=93+94+104+109+168+169) (B3)</t>
  </si>
  <si>
    <t>Egyéb bevétel</t>
  </si>
  <si>
    <t>Tárgyi eszköz értékesítés</t>
  </si>
  <si>
    <t>Szolgáltatások ellenértéke (&gt;=188+189) (B402)</t>
  </si>
  <si>
    <t>ebből:tárgyi eszközök bérbeadásából származó bevétel        (B402)</t>
  </si>
  <si>
    <t>Tulajdonosi bevételek (&gt;=193+…+198)  (B404)</t>
  </si>
  <si>
    <t>Kiszámlázott áfa</t>
  </si>
  <si>
    <t>Kamatbevételek (&gt;=203+204+205) (B408)</t>
  </si>
  <si>
    <t>Egyéb működési bevételek (&gt;=213+214) (B411)</t>
  </si>
  <si>
    <t>Működési bevételek (=186+187+190+192+199+…+202+206+211+212) (B4)</t>
  </si>
  <si>
    <t>Működési célú visszatérítendő támogatások, kölcsönök visszatérülése államháztartáson kívülről (=229+…+237) (B64)</t>
  </si>
  <si>
    <t>ebből: nonprofit gazdasági társaságok (B64)</t>
  </si>
  <si>
    <t>Egyéb működési célú átvett pénzeszközök (=239+…+249) (B65)</t>
  </si>
  <si>
    <t>ebből: háztartások (B65)</t>
  </si>
  <si>
    <t>Működési célú átvett pénzeszközök (=225+...+228+238) (B6)</t>
  </si>
  <si>
    <t>Felhalmozási célú visszatérítendő támogatások, kölcsönök visszatérülése államháztartáson kívülről (=255+…+263) (B74)</t>
  </si>
  <si>
    <t>Felhalmozási célú átvett pénzeszközök (=251+…+254+264) (B7)</t>
  </si>
  <si>
    <t>Költségvetési bevételek (=43+79+185+215+224+250+276) (B1-B7)</t>
  </si>
  <si>
    <t>Finanszírozási bevétel</t>
  </si>
  <si>
    <t>Összes bevétel</t>
  </si>
  <si>
    <t>Bevételek</t>
  </si>
  <si>
    <t>Finanszírozási kiadás</t>
  </si>
  <si>
    <t>018030 KÖH</t>
  </si>
  <si>
    <t>011220 KÖH</t>
  </si>
  <si>
    <t xml:space="preserve">011130 KÖH </t>
  </si>
  <si>
    <t xml:space="preserve">KÖH összesen </t>
  </si>
  <si>
    <t>ÖNK+KÖH összesen</t>
  </si>
  <si>
    <t>011130 KÖH</t>
  </si>
  <si>
    <t>KÖH Összesen</t>
  </si>
  <si>
    <t>Irányítószervi támogatás</t>
  </si>
  <si>
    <t>Önk+KÖH összesen</t>
  </si>
  <si>
    <t>Összesen Önkormányzat</t>
  </si>
  <si>
    <t>Zalaszentmihály Községi Önkormányzat</t>
  </si>
  <si>
    <t>Zalaszentmihályi Közös Önkormányzati Hivatal  (önkormányzati hivatal)</t>
  </si>
  <si>
    <t>eredeti előirányzat</t>
  </si>
  <si>
    <t>eredeti előirányzat Ft-ban</t>
  </si>
  <si>
    <t>adatok  Ft-ban</t>
  </si>
  <si>
    <t>Ellátási hely</t>
  </si>
  <si>
    <t>Megnevezés</t>
  </si>
  <si>
    <t>A</t>
  </si>
  <si>
    <t>B</t>
  </si>
  <si>
    <t>C</t>
  </si>
  <si>
    <t>Hivatal</t>
  </si>
  <si>
    <t>Áfa</t>
  </si>
  <si>
    <t>Közfoglalkoztatás</t>
  </si>
  <si>
    <t>Községgazdálkodás</t>
  </si>
  <si>
    <t xml:space="preserve">Közművelődés </t>
  </si>
  <si>
    <t>Iskola</t>
  </si>
  <si>
    <t>áfa</t>
  </si>
  <si>
    <t>Összesen</t>
  </si>
  <si>
    <t>Közutak üzemeltetése</t>
  </si>
  <si>
    <t>Önkomrányzati utak felújítása</t>
  </si>
  <si>
    <t>Szennyvízrendszer üzemeltetés</t>
  </si>
  <si>
    <t>Szennyvízrendszer felújítás</t>
  </si>
  <si>
    <t>Óvodai nevelés</t>
  </si>
  <si>
    <t>Épület felújítása</t>
  </si>
  <si>
    <t>Mindösszesen</t>
  </si>
  <si>
    <t>Közvilágítás</t>
  </si>
  <si>
    <t xml:space="preserve">felújítás </t>
  </si>
  <si>
    <t>Háziorvosi ellátás</t>
  </si>
  <si>
    <t>Berendezés beszerzés</t>
  </si>
  <si>
    <t>Család és nővédelmi feladatok</t>
  </si>
  <si>
    <t>Köznevelési intézmény</t>
  </si>
  <si>
    <t>Egyéb települési támogatás (születési, házassági, eseti, karácsonyi stb)</t>
  </si>
  <si>
    <t>Gépjárműdó fizetési kedvezmény, kés pótlék mérséklés</t>
  </si>
  <si>
    <t>Az önkormányzat 2016. évi működési és felhalmozási célú bevételei és kiadásai tájékoztató jelleggel, mérlegszerűen</t>
  </si>
  <si>
    <t>Sorszám</t>
  </si>
  <si>
    <t>Rovatszám</t>
  </si>
  <si>
    <t>Előirányzat Ft-ban</t>
  </si>
  <si>
    <t>D</t>
  </si>
  <si>
    <t>I. Működési kiadások és bevételek</t>
  </si>
  <si>
    <t>1.</t>
  </si>
  <si>
    <t xml:space="preserve">Személyi juttatások </t>
  </si>
  <si>
    <t>K1</t>
  </si>
  <si>
    <t>2.</t>
  </si>
  <si>
    <t xml:space="preserve">Munkaadókat terhelő járulékok és szociális hozzájárulási adó                                                                           </t>
  </si>
  <si>
    <t>K2</t>
  </si>
  <si>
    <t>3.</t>
  </si>
  <si>
    <t xml:space="preserve">Dologi kiadások </t>
  </si>
  <si>
    <t>K3</t>
  </si>
  <si>
    <t>4.</t>
  </si>
  <si>
    <t xml:space="preserve">Ellátottak pénzbeli juttatásai </t>
  </si>
  <si>
    <t>K4</t>
  </si>
  <si>
    <t>5.</t>
  </si>
  <si>
    <t xml:space="preserve">Egyéb működési célú kiadások </t>
  </si>
  <si>
    <t>K5</t>
  </si>
  <si>
    <t>6.</t>
  </si>
  <si>
    <t>Finaszírozási kiadás</t>
  </si>
  <si>
    <t>Működési kiadások</t>
  </si>
  <si>
    <t>7.</t>
  </si>
  <si>
    <t xml:space="preserve">Működési célú támogatások államháztartáson belülről </t>
  </si>
  <si>
    <t>B1</t>
  </si>
  <si>
    <t>8.</t>
  </si>
  <si>
    <t xml:space="preserve">Közhatalmi bevételek </t>
  </si>
  <si>
    <t>B3</t>
  </si>
  <si>
    <t>9.</t>
  </si>
  <si>
    <t xml:space="preserve">Működési bevételek </t>
  </si>
  <si>
    <t>B4</t>
  </si>
  <si>
    <t>10.</t>
  </si>
  <si>
    <t xml:space="preserve">Működési célú átvett pénzeszközök </t>
  </si>
  <si>
    <t>B6</t>
  </si>
  <si>
    <t>11.</t>
  </si>
  <si>
    <t>II.  Felhalmozási kiadások és bevételek</t>
  </si>
  <si>
    <t>12.</t>
  </si>
  <si>
    <t xml:space="preserve">Beruházások </t>
  </si>
  <si>
    <t>K6</t>
  </si>
  <si>
    <t>13.</t>
  </si>
  <si>
    <t xml:space="preserve">Felújítások </t>
  </si>
  <si>
    <t>K7</t>
  </si>
  <si>
    <t>14.</t>
  </si>
  <si>
    <t xml:space="preserve">Egyéb felhalmozási célú kiadások </t>
  </si>
  <si>
    <t>K8</t>
  </si>
  <si>
    <t>Felhalmozási kiadások</t>
  </si>
  <si>
    <t>15.</t>
  </si>
  <si>
    <t xml:space="preserve">Felhalmozási célú támogatások államháztartáson belülről </t>
  </si>
  <si>
    <t>B2</t>
  </si>
  <si>
    <t>16.</t>
  </si>
  <si>
    <t xml:space="preserve">Felhalmozási bevételek </t>
  </si>
  <si>
    <t>B5</t>
  </si>
  <si>
    <t>17.</t>
  </si>
  <si>
    <t xml:space="preserve">Felhalmozási célú átvett pénzeszközök </t>
  </si>
  <si>
    <t>B7</t>
  </si>
  <si>
    <t>Bevétel összesen</t>
  </si>
  <si>
    <t>Kiadás összesen</t>
  </si>
  <si>
    <t>Átadott-átvett pénzeszközök</t>
  </si>
  <si>
    <t>Átadott pénzeszköz</t>
  </si>
  <si>
    <t>Önkormányzati feladat</t>
  </si>
  <si>
    <t>Közép-Zalai Szociális Központ</t>
  </si>
  <si>
    <t>Háziorvosi ügyelet</t>
  </si>
  <si>
    <t>ZMJV Önkormányzat Polgármesteri Hiv</t>
  </si>
  <si>
    <t>Járóbeteg ellátás</t>
  </si>
  <si>
    <t>Gyógyerő Bt</t>
  </si>
  <si>
    <t>Fogorvosi ügyelet</t>
  </si>
  <si>
    <t>Pa-Med Bt</t>
  </si>
  <si>
    <t>Család és Nővédelem</t>
  </si>
  <si>
    <t>Zalaszentmihály Önkormányzata</t>
  </si>
  <si>
    <t>Sportigazgatás</t>
  </si>
  <si>
    <t>Sportegyesület</t>
  </si>
  <si>
    <t>Civil szervezetek működése</t>
  </si>
  <si>
    <t>Bogáncs Állatmenhely</t>
  </si>
  <si>
    <t>Közép-Zala Gyöngyszemei Egyesület</t>
  </si>
  <si>
    <t>Bursa Hungarica</t>
  </si>
  <si>
    <t>Szociális pénzbeni természetbeni tám</t>
  </si>
  <si>
    <t xml:space="preserve">Összesen kiadás </t>
  </si>
  <si>
    <t>Átvett pénzeszköz</t>
  </si>
  <si>
    <t>Gyermekvédelmi ellátás</t>
  </si>
  <si>
    <t>Gyermekvédelmi kedvezményre</t>
  </si>
  <si>
    <t>Hosszabb idejű közfoglalkoztatás</t>
  </si>
  <si>
    <t>Közfoglalkoztatásra</t>
  </si>
  <si>
    <t>TB finanszírozás</t>
  </si>
  <si>
    <t>Összesen bevétel</t>
  </si>
  <si>
    <t>Óvodai társulás működésel részére</t>
  </si>
  <si>
    <t>Közös Önkormányzati Hivatal</t>
  </si>
  <si>
    <t>Pölöske Község Önkormányzata</t>
  </si>
  <si>
    <t xml:space="preserve">Közalapítvány </t>
  </si>
  <si>
    <t>Nóta és népdalkör</t>
  </si>
  <si>
    <t>Margaréta Egyesület</t>
  </si>
  <si>
    <t>Önkormányzati hivatalra</t>
  </si>
  <si>
    <t>Lakosságtól</t>
  </si>
  <si>
    <t>kölcsön visszatérülés</t>
  </si>
  <si>
    <t>Az önkormányzat 2016. évi normatív támogatásai</t>
  </si>
  <si>
    <t>adatok Ft-ban</t>
  </si>
  <si>
    <t>Jogcím száma</t>
  </si>
  <si>
    <t xml:space="preserve">Jogcím megnevezése       </t>
  </si>
  <si>
    <t>Előirányzat</t>
  </si>
  <si>
    <t>I.1.b Település-üzemeltetéshez kapcsolódó feladatellátás támogatása</t>
  </si>
  <si>
    <t>I.1.b</t>
  </si>
  <si>
    <t xml:space="preserve"> Támogatás összesen </t>
  </si>
  <si>
    <t>I.1.ba</t>
  </si>
  <si>
    <t xml:space="preserve"> A zöldterület-gazdálkodással kapcsolatos feladatok ellátásának támogatása </t>
  </si>
  <si>
    <t>I.1.bb</t>
  </si>
  <si>
    <t xml:space="preserve"> Közvilágítás fenntartásának támogatása </t>
  </si>
  <si>
    <t>I.1.bc</t>
  </si>
  <si>
    <t xml:space="preserve"> Köztemető fenntartással kapcsolatos feladatok támogatása </t>
  </si>
  <si>
    <t>I.1.bd</t>
  </si>
  <si>
    <t xml:space="preserve"> Közutak fenntartásának támogatása </t>
  </si>
  <si>
    <t>I.1.c</t>
  </si>
  <si>
    <t>Egyéb önkormányzati feladatok támogatása</t>
  </si>
  <si>
    <t>I.1.d</t>
  </si>
  <si>
    <t>Lakott külterülettel kapcsolatos feladatok támogatása</t>
  </si>
  <si>
    <t>I.1.e</t>
  </si>
  <si>
    <t>Üdülőhelyi feladatok támogatása</t>
  </si>
  <si>
    <t>I.1. - V.</t>
  </si>
  <si>
    <t>A települési önkormányzatok működésének támogatása beszámítás és kiegészítés után</t>
  </si>
  <si>
    <t>V. Info</t>
  </si>
  <si>
    <t>Beszámítás</t>
  </si>
  <si>
    <t xml:space="preserve">I. </t>
  </si>
  <si>
    <t>A helyi önkormányzatok működésének általános támogatása összesen</t>
  </si>
  <si>
    <t>Bérkompenzáció</t>
  </si>
  <si>
    <t>III.2.</t>
  </si>
  <si>
    <t>A települési önkormányzatok szociális feladatainak egyéb támogatása</t>
  </si>
  <si>
    <t>III.5. Gyermekétkeztetés támogatása</t>
  </si>
  <si>
    <t>III.5.a</t>
  </si>
  <si>
    <t xml:space="preserve"> A finanszírozás szempontjából elismert dolgozók bértámogatása </t>
  </si>
  <si>
    <t>31.</t>
  </si>
  <si>
    <t>III.5.b</t>
  </si>
  <si>
    <t xml:space="preserve"> Gyermekétkeztetés üzemeltetési támogatása </t>
  </si>
  <si>
    <t>32.</t>
  </si>
  <si>
    <t>III.5.c</t>
  </si>
  <si>
    <t xml:space="preserve"> A rászoruló gyermekek intézményen kívüli szünidei étkeztetésének támogatása </t>
  </si>
  <si>
    <t>33.</t>
  </si>
  <si>
    <t>III.</t>
  </si>
  <si>
    <t>A települési önkormányzatok szociális, gyermekjóléti és gyermekétkeztetési feladatainak támogatása</t>
  </si>
  <si>
    <t>34.</t>
  </si>
  <si>
    <t>Könyvtári, közművelődési és múzeumi feladatok támogatása</t>
  </si>
  <si>
    <t>35.</t>
  </si>
  <si>
    <t>IV.</t>
  </si>
  <si>
    <t>A települési önkormányzatok kulturális feladatainak támogatása</t>
  </si>
  <si>
    <t>36.</t>
  </si>
  <si>
    <t>37.</t>
  </si>
  <si>
    <t>38.</t>
  </si>
  <si>
    <t>I.1.a Önkormányzati hivatal működésének támogatása</t>
  </si>
  <si>
    <t>I.1.a Önkormányzati hivatal működésének támogatása beszámítás után</t>
  </si>
  <si>
    <t>Az önkormányzat 2016. évi pénzügyi mérlege</t>
  </si>
  <si>
    <t xml:space="preserve">Bevételek  </t>
  </si>
  <si>
    <t>Kiadások</t>
  </si>
  <si>
    <t>Jogcím</t>
  </si>
  <si>
    <t>E</t>
  </si>
  <si>
    <t>F</t>
  </si>
  <si>
    <t>G</t>
  </si>
  <si>
    <t>H</t>
  </si>
  <si>
    <t xml:space="preserve">Működési célú támogatások államházt belülről </t>
  </si>
  <si>
    <t xml:space="preserve">Munkaadókat terhelő  és szoc hozzájárulási adó                                                                           </t>
  </si>
  <si>
    <t xml:space="preserve">Finanszírozási bevételek </t>
  </si>
  <si>
    <t>B8</t>
  </si>
  <si>
    <t xml:space="preserve">Finanszírozási kiadások </t>
  </si>
  <si>
    <t>K9</t>
  </si>
  <si>
    <t>Bevételek összesen</t>
  </si>
  <si>
    <t>Kiadások összesen</t>
  </si>
  <si>
    <t>Az önkormányzat 2016. évi létszámkimutatása</t>
  </si>
  <si>
    <t>fő</t>
  </si>
  <si>
    <t>Köztisztviselő</t>
  </si>
  <si>
    <t>Választott tisztségviselő</t>
  </si>
  <si>
    <t>Közalkalmazott</t>
  </si>
  <si>
    <t>Egyéb foglalkoztatott, közfogalalk.</t>
  </si>
  <si>
    <t>Család és nővédelmi egészségügyi gondozás, önkományzat</t>
  </si>
  <si>
    <t>önkormányzat</t>
  </si>
  <si>
    <t>Gyermekétkeztetés</t>
  </si>
  <si>
    <t>Az önkormányzat 2016. évi EU-s forrásból finanszírozott programjai</t>
  </si>
  <si>
    <t>Bevételi</t>
  </si>
  <si>
    <t>Kiadási</t>
  </si>
  <si>
    <t>18,5 fő</t>
  </si>
  <si>
    <t xml:space="preserve">létszám: </t>
  </si>
  <si>
    <t xml:space="preserve">Kiadások </t>
  </si>
  <si>
    <t>Működési célú bevételek</t>
  </si>
  <si>
    <t>Működési célú kiadások</t>
  </si>
  <si>
    <t>I.</t>
  </si>
  <si>
    <t>Finanszírozási bev</t>
  </si>
  <si>
    <t>Működési bevétel összesen</t>
  </si>
  <si>
    <t>Működési kiadás összesen</t>
  </si>
  <si>
    <t>Felhalmozási célú bevételek</t>
  </si>
  <si>
    <t>Felhalmozási célú kiadások</t>
  </si>
  <si>
    <t>II.</t>
  </si>
  <si>
    <t>Felhalmozási célú bevétel összesen</t>
  </si>
  <si>
    <t>Felhalmozási célú kiadás összesen</t>
  </si>
  <si>
    <t>2016.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</si>
  <si>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</si>
  <si>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</si>
  <si>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</si>
  <si>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</si>
  <si>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</si>
  <si>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</si>
  <si>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összesen(353/2011. (XII. 30.) Korm. Rendelet)</t>
  </si>
  <si>
    <t>közművelődés</t>
  </si>
  <si>
    <t>Közös hivatal</t>
  </si>
  <si>
    <t xml:space="preserve">                  </t>
  </si>
  <si>
    <t xml:space="preserve">            </t>
  </si>
  <si>
    <t>051020 Nem veszélyes hull</t>
  </si>
  <si>
    <t>Önkormányzat feladatok</t>
  </si>
  <si>
    <t>konyha felújítás</t>
  </si>
  <si>
    <t>előirányzat</t>
  </si>
  <si>
    <t>Módosított előírányzat</t>
  </si>
  <si>
    <t>051020 - Nem veszélyes (települési) hulladék összetevőinek válogatása, elkülönített begyűjtése, szállítása, átrakása</t>
  </si>
  <si>
    <t>Egyéb működési célú támogatások államháztartáson kívülre-nonprofit gazdasági társaságok</t>
  </si>
  <si>
    <t>091220 - Köznevelési intézmény 1–4. évfolyamán tanulók nevelésével, oktatásával összefüggő működtetési feladatok</t>
  </si>
  <si>
    <t>096015 - Gyermekétkeztetés köznevelési intézményben</t>
  </si>
  <si>
    <t>900010 - Központi költségvetés funkcióra nem sorolható bevételei államháztartáson kívülről</t>
  </si>
  <si>
    <t>Egyéb működési célú támogatások bevételei államháztartáson belülről-helyi önkormányzatok és költségvetési szerveik</t>
  </si>
  <si>
    <t>011220 - Adó-, vám- és jövedéki igazgatás</t>
  </si>
  <si>
    <t>Szennyvíz</t>
  </si>
  <si>
    <t>Lakossági befizetés</t>
  </si>
  <si>
    <t>lakosságtól</t>
  </si>
  <si>
    <t>felhalmozási kölcsön visszatér</t>
  </si>
  <si>
    <t>016020 Népszavazás</t>
  </si>
  <si>
    <t>Eszközök beszerzése</t>
  </si>
  <si>
    <t>Család és nővédelem</t>
  </si>
  <si>
    <t>Konyhai eszköz</t>
  </si>
  <si>
    <t>Központi költségvetésnek</t>
  </si>
  <si>
    <t>0916071</t>
  </si>
  <si>
    <t>0936161</t>
  </si>
  <si>
    <t>Egyéb közhatalmi bevétel  (technikai)</t>
  </si>
  <si>
    <t>094021</t>
  </si>
  <si>
    <t xml:space="preserve">Szolgáltatások ellenértéke </t>
  </si>
  <si>
    <t>0940211</t>
  </si>
  <si>
    <t>094031</t>
  </si>
  <si>
    <t xml:space="preserve">Közvetített szolgáltatások ellenértéke </t>
  </si>
  <si>
    <t>0940321</t>
  </si>
  <si>
    <t>Közvetített szolgáltatások ellenértéke - államháztartáson kívül  (technikai)</t>
  </si>
  <si>
    <t>094041</t>
  </si>
  <si>
    <t xml:space="preserve">Tulajdonosi bevételek </t>
  </si>
  <si>
    <t>094061</t>
  </si>
  <si>
    <t xml:space="preserve">Kiszámlázott általános forgalmi adó </t>
  </si>
  <si>
    <t>0940811</t>
  </si>
  <si>
    <t xml:space="preserve">Befektetett pénzügyi eszközökből származó bevételek </t>
  </si>
  <si>
    <t>0940821</t>
  </si>
  <si>
    <t xml:space="preserve">Egyéb kapott (járó) kamatok és kamatjellegű bevételek </t>
  </si>
  <si>
    <t>094111</t>
  </si>
  <si>
    <t xml:space="preserve">Egyéb működési bevételek  </t>
  </si>
  <si>
    <t>0941141</t>
  </si>
  <si>
    <t>1 és 2 forintos érmék forgalomból történő kivonása miatti kerekítési különbözet  (technikai)</t>
  </si>
  <si>
    <t>09641</t>
  </si>
  <si>
    <t xml:space="preserve">Működési célú visszatérítendő támogatások, kölcsönök visszatérülése államháztartáson kívülről </t>
  </si>
  <si>
    <t>051101102</t>
  </si>
  <si>
    <t>2014 Technikai Köztisztviselők,közalkalmazottak bére  (technikai)</t>
  </si>
  <si>
    <t>Köztisztviselők,közalkalmazottak bére  (technikai)</t>
  </si>
  <si>
    <t>Erzsébet utalvány  (technikai)</t>
  </si>
  <si>
    <t>Könyv, folyóirat  (technikai)</t>
  </si>
  <si>
    <t>Irodaszer, nyomtatvány  (technikai)</t>
  </si>
  <si>
    <t>Munka és védőruha  (technikai)</t>
  </si>
  <si>
    <t>Midazok, amelyek nem számolhatóak el szakmai anyagnak  (technikai)</t>
  </si>
  <si>
    <t>Internet díj  (technikai)</t>
  </si>
  <si>
    <t>Telefon, telefax, telex, mobíl díj  (technikai)</t>
  </si>
  <si>
    <t>Villamos energia  (technikai)</t>
  </si>
  <si>
    <t>Gázdíj  (technikai)</t>
  </si>
  <si>
    <t>Víz- és csatornadíj  (technikai)</t>
  </si>
  <si>
    <t>Bérleti és lízingdíjak  (technikai)</t>
  </si>
  <si>
    <t xml:space="preserve">Karbantartási, kisjavítási szolgáltatások </t>
  </si>
  <si>
    <t>Más szakmai tevékenység  (technikai)</t>
  </si>
  <si>
    <t>Szállítás  (technikai)</t>
  </si>
  <si>
    <t>Kéményseprés, szemétszállítás  (technikai)</t>
  </si>
  <si>
    <t>Pénzügyi, befektetési díj  (technikai)</t>
  </si>
  <si>
    <t>Más egyéb szolgáltatások  (technikai)</t>
  </si>
  <si>
    <t xml:space="preserve">Működési célú előzetesen felszámított általános forgalmi adó </t>
  </si>
  <si>
    <t>053521</t>
  </si>
  <si>
    <t xml:space="preserve">Fizetendő általános forgalmi adó </t>
  </si>
  <si>
    <t xml:space="preserve">Egyéb dologi kiadások </t>
  </si>
  <si>
    <t>0535531</t>
  </si>
  <si>
    <t>1 és 2 forintos érmék kerekítési különbözete  (technikai)</t>
  </si>
  <si>
    <t xml:space="preserve">Egyéb tárgyi eszközök beszerzése, létesítése </t>
  </si>
  <si>
    <t xml:space="preserve">Beruházási célú előzetesen felszámított általános forgalmi adó </t>
  </si>
  <si>
    <t>05711</t>
  </si>
  <si>
    <t xml:space="preserve">Ingatlanok felújítása </t>
  </si>
  <si>
    <t>05741</t>
  </si>
  <si>
    <t xml:space="preserve">Felújítási célú előzetesen felszámított általános forgalmi adó </t>
  </si>
  <si>
    <t>0531231</t>
  </si>
  <si>
    <t>Hajtó és kenőanyag  (technikai)</t>
  </si>
  <si>
    <t>053371</t>
  </si>
  <si>
    <t xml:space="preserve">Egyéb szolgáltatások </t>
  </si>
  <si>
    <t>091111</t>
  </si>
  <si>
    <t xml:space="preserve">Helyi önkormányzatok működésének általános támogatása </t>
  </si>
  <si>
    <t>091131</t>
  </si>
  <si>
    <t xml:space="preserve">Települési önkormányzatok szociális, gyermekjóléti és gyermekétkeztetési feladatainak támogatása </t>
  </si>
  <si>
    <t>091141</t>
  </si>
  <si>
    <t xml:space="preserve">Települési önkormányzatok kulturális feladatainak támogatása </t>
  </si>
  <si>
    <t>091151</t>
  </si>
  <si>
    <t xml:space="preserve">Működési célú költségvetési támogatások és kiegészítő támogatások  </t>
  </si>
  <si>
    <t xml:space="preserve">A helyi önkormányzatok előző évi elszámolásából származó kiadások  </t>
  </si>
  <si>
    <t>059141</t>
  </si>
  <si>
    <t>0981311</t>
  </si>
  <si>
    <t xml:space="preserve">Előző év költségvetési maradványának igénybevétele </t>
  </si>
  <si>
    <t>059151</t>
  </si>
  <si>
    <t xml:space="preserve">Központi, irányító szervi támogatás folyósítása </t>
  </si>
  <si>
    <t>0916061</t>
  </si>
  <si>
    <t>051101141</t>
  </si>
  <si>
    <t>Közfoglalkoztatottak bére  (technikai)</t>
  </si>
  <si>
    <t>053111</t>
  </si>
  <si>
    <t xml:space="preserve">Szakmai anyagok beszerzése </t>
  </si>
  <si>
    <t>0965041</t>
  </si>
  <si>
    <t>05731</t>
  </si>
  <si>
    <t>064010 - Közvilágítás</t>
  </si>
  <si>
    <t xml:space="preserve">Egyéb tárgyi eszközök felújítása </t>
  </si>
  <si>
    <t>Tárgyi eszközök bérbeadásából származó bevétel  (technikai)</t>
  </si>
  <si>
    <t>05110131</t>
  </si>
  <si>
    <t>MT alapján teljes, részmunkaidős bére  (technikai)</t>
  </si>
  <si>
    <t>Egészségügyi hozzájárulás  (technikai)</t>
  </si>
  <si>
    <t>Személyi jövedelemadó  (technikai)</t>
  </si>
  <si>
    <t>Biztosítási díjak  (technikai)</t>
  </si>
  <si>
    <t>05732</t>
  </si>
  <si>
    <t>05742</t>
  </si>
  <si>
    <t>0916051</t>
  </si>
  <si>
    <t>Egyéb működési célú támogatások államháztartáson belülre-helyi önkormányzatok és költségvetési szerveik  (technikai)</t>
  </si>
  <si>
    <t>05512081</t>
  </si>
  <si>
    <t>0916091</t>
  </si>
  <si>
    <t>Egyéb működési célú támogatások bevételei államháztartáson belülről-nemzetiségi önkormányzatok és költségvetési szerveik  (technikai)</t>
  </si>
  <si>
    <t>0511091</t>
  </si>
  <si>
    <t xml:space="preserve">Közlekedési költségtérítés </t>
  </si>
  <si>
    <t>0531111</t>
  </si>
  <si>
    <t>Gyógyszer  (technikai)</t>
  </si>
  <si>
    <t>0534111</t>
  </si>
  <si>
    <t>Foglalkoztatottak kiküldetései  (technikai)</t>
  </si>
  <si>
    <t>0512371</t>
  </si>
  <si>
    <t>Egyéb külső személyi  juttatások  (technikai)</t>
  </si>
  <si>
    <t>0532221</t>
  </si>
  <si>
    <t>Kábel tv.  (technikai)</t>
  </si>
  <si>
    <t>Más rovaton nem szerepeltethető dologi jellegű kiadások  (technikai)</t>
  </si>
  <si>
    <t>05512021</t>
  </si>
  <si>
    <t xml:space="preserve">Egyéb működési célú támogatások államháztartáson belülre </t>
  </si>
  <si>
    <t xml:space="preserve">Egyéb nem intézményi ellátások </t>
  </si>
  <si>
    <t>054861</t>
  </si>
  <si>
    <t>Temetési segély [Szoctv. 46. §]  (technikai)</t>
  </si>
  <si>
    <t>0916021</t>
  </si>
  <si>
    <t>Egyéb működési célú támogatások bevételei államháztartáson belülről-központi kezelésű előirányzatok</t>
  </si>
  <si>
    <t>09651</t>
  </si>
  <si>
    <t xml:space="preserve">Egyéb működési célú átvett pénzeszközök  </t>
  </si>
  <si>
    <t>054211</t>
  </si>
  <si>
    <t>Rendszeres gyermekvédelmi kedvezmény/Gyvt 20/A  (technikai)</t>
  </si>
  <si>
    <t>0548251</t>
  </si>
  <si>
    <t>Települési támogatás [Szoctv. 45.§]  (technikai)</t>
  </si>
  <si>
    <t>054831</t>
  </si>
  <si>
    <t>Egyéb, az Önkormányzat rendeletében megállapított juttatás  (technikai)</t>
  </si>
  <si>
    <t>093541</t>
  </si>
  <si>
    <t xml:space="preserve">Gépjárműadók </t>
  </si>
  <si>
    <t>09355021</t>
  </si>
  <si>
    <t>093411</t>
  </si>
  <si>
    <t>093431</t>
  </si>
  <si>
    <t>09351071</t>
  </si>
  <si>
    <t>Talajterhelési díj  (technikai)</t>
  </si>
  <si>
    <t>09361</t>
  </si>
  <si>
    <t xml:space="preserve">Egyéb közhatalmi bevételek </t>
  </si>
  <si>
    <t>0936121</t>
  </si>
  <si>
    <t>Egyéb bírság  (technikai)</t>
  </si>
  <si>
    <t>0936171</t>
  </si>
  <si>
    <t>Késedelmi és önellenőrzési pótlék  (technikai)</t>
  </si>
  <si>
    <t>05110721</t>
  </si>
  <si>
    <t>SZÉP kártya - vendéglátás  (technikai)</t>
  </si>
  <si>
    <t>Egyéb információ hordozó  (technikai)</t>
  </si>
  <si>
    <t>Informatikai eszközök, ATM, POS bérleti díja, lízingelése,karbantartása  (technikai)</t>
  </si>
  <si>
    <t>Postaköltség  (technikai)</t>
  </si>
  <si>
    <t>016020 - Országos és helyi népszavazással kapcsolatos tevékenységek</t>
  </si>
  <si>
    <t>09161</t>
  </si>
  <si>
    <t xml:space="preserve">Egyéb működési célú támogatások bevételei államháztartáson belülről </t>
  </si>
  <si>
    <t>0512361</t>
  </si>
  <si>
    <t>Reprezentáció, üzleti ajándék  (technikai)</t>
  </si>
  <si>
    <t>098161</t>
  </si>
  <si>
    <t xml:space="preserve">Központi, irányító szervi támogatás </t>
  </si>
  <si>
    <t>Előző év költségvetési maradványának igénybevétele, állami megelőleg</t>
  </si>
  <si>
    <t>Berendezés, felszerelés (szgép, pogram)</t>
  </si>
  <si>
    <t>Óvoda</t>
  </si>
  <si>
    <t>eszköz beszerzés</t>
  </si>
  <si>
    <t>0941151</t>
  </si>
  <si>
    <t>költségek visszatérítései</t>
  </si>
  <si>
    <t>0964041</t>
  </si>
  <si>
    <t>Működési célú visszatérítendő támogatások, kölcsönök visszatérülése államháztartáson kívülről-háztartások  (technikai)</t>
  </si>
  <si>
    <t>09741</t>
  </si>
  <si>
    <t xml:space="preserve">Felhalmozási célú visszatérítendő támogatások, kölcsönök visszatérülése államháztartáson kívülről </t>
  </si>
  <si>
    <t>05611</t>
  </si>
  <si>
    <t xml:space="preserve">Immateriális javak beszerzése, létesítése </t>
  </si>
  <si>
    <t>Ingatlanok felújítása</t>
  </si>
  <si>
    <t>Felújítási célú előzetesen felszámított általános forgalmi adó</t>
  </si>
  <si>
    <t>09211</t>
  </si>
  <si>
    <t xml:space="preserve">Felhalmozási célú önkormányzati támogatások </t>
  </si>
  <si>
    <t>098141</t>
  </si>
  <si>
    <t xml:space="preserve">Államháztartáson belüli megelőlegezések </t>
  </si>
  <si>
    <t>051040 - Nem veszélyes hulladék kezelése, ártalmatlanítása</t>
  </si>
  <si>
    <t>Kiszámlázott általános forgalmi adó</t>
  </si>
  <si>
    <t>0935411</t>
  </si>
  <si>
    <t>Belföldi gépjárművek adójának  a helyi önkormányzatot megillető része</t>
  </si>
  <si>
    <t xml:space="preserve"> -      </t>
  </si>
  <si>
    <t xml:space="preserve">módosított előirányzat előirányzat Ft-ban </t>
  </si>
  <si>
    <t>teljesítés</t>
  </si>
  <si>
    <t>072290 Járóbeteg ellátás</t>
  </si>
  <si>
    <t>módosított előirányzat Ft-ban</t>
  </si>
  <si>
    <t>módosított előirányzat</t>
  </si>
  <si>
    <t>Teljesítés</t>
  </si>
  <si>
    <t>Eredeti</t>
  </si>
  <si>
    <t>személyi jövedelem adó</t>
  </si>
  <si>
    <t>Ezsköz (Zsámoly)</t>
  </si>
  <si>
    <t>egyéb tárgyi eszköz beszerzés (pad)</t>
  </si>
  <si>
    <t>Helyi adó fizetési kedvezmény, és ehhez kapcsolódó, kés pótlék mérséklés</t>
  </si>
  <si>
    <t>12/A - Mérleg</t>
  </si>
  <si>
    <t>#</t>
  </si>
  <si>
    <t>Előző időszak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</si>
  <si>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</si>
  <si>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</si>
  <si>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</si>
  <si>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</si>
  <si>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</si>
  <si>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</si>
  <si>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</si>
  <si>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</si>
  <si>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</si>
  <si>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</si>
  <si>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</si>
  <si>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</si>
  <si>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</si>
  <si>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</si>
  <si>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</si>
  <si>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</si>
  <si>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</si>
  <si>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</si>
  <si>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</si>
  <si>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</si>
  <si>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</si>
  <si>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</si>
  <si>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</si>
  <si>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</si>
  <si>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</si>
  <si>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</si>
  <si>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</si>
  <si>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</si>
  <si>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</si>
  <si>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</si>
  <si>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</si>
  <si>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</si>
  <si>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</si>
  <si>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</si>
  <si>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</si>
  <si>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</si>
  <si>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</si>
  <si>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</si>
  <si>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</si>
  <si>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</si>
  <si>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</si>
  <si>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</si>
  <si>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</si>
  <si>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</si>
  <si>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</si>
  <si>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</si>
  <si>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</si>
  <si>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</si>
  <si>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</si>
  <si>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</si>
  <si>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</si>
  <si>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</si>
  <si>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</si>
  <si>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</si>
  <si>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</si>
  <si>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</si>
  <si>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</si>
  <si>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</si>
  <si>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</si>
  <si>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</si>
  <si>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</si>
  <si>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</si>
  <si>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</si>
  <si>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</si>
  <si>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</si>
  <si>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</si>
  <si>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</si>
  <si>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</si>
  <si>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</si>
  <si>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</si>
  <si>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</si>
  <si>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</si>
  <si>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</si>
  <si>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</si>
  <si>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</si>
  <si>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</si>
  <si>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</si>
  <si>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</si>
  <si>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</si>
  <si>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</si>
  <si>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</si>
  <si>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</si>
  <si>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</si>
  <si>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</si>
  <si>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</si>
  <si>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194</t>
  </si>
  <si>
    <t>H/I/6 Költségvetési évben esedékes kötelezettségek beruházásokra</t>
  </si>
  <si>
    <t>195</t>
  </si>
  <si>
    <t>H/I/7 Költségvetési évben esedékes kötelezettségek felújításokra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</si>
  <si>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</si>
  <si>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</si>
  <si>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</si>
  <si>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</si>
  <si>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</si>
  <si>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</si>
  <si>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</si>
  <si>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</si>
  <si>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</si>
  <si>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</si>
  <si>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</si>
  <si>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</si>
  <si>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</si>
  <si>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</si>
  <si>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</si>
  <si>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</si>
  <si>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</si>
  <si>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</si>
  <si>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</si>
  <si>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</si>
  <si>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</si>
  <si>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</si>
  <si>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</si>
  <si>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</si>
  <si>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07/A - Maradványkimutatás</t>
  </si>
  <si>
    <t>Összeg</t>
  </si>
  <si>
    <t>01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</si>
  <si>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</si>
  <si>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</si>
  <si>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</si>
  <si>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</si>
  <si>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</si>
  <si>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</si>
  <si>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</si>
  <si>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</si>
  <si>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</si>
  <si>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</si>
  <si>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</si>
  <si>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</si>
  <si>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</si>
  <si>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</si>
  <si>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</si>
  <si>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</si>
  <si>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</si>
  <si>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</si>
  <si>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</si>
  <si>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</si>
  <si>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</si>
  <si>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</si>
  <si>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</si>
  <si>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</si>
  <si>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</si>
  <si>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</si>
  <si>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</si>
  <si>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10 Anyagköltség</t>
  </si>
  <si>
    <t>14</t>
  </si>
  <si>
    <t>11 Igénybe vett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</si>
  <si>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</si>
  <si>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</si>
  <si>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</si>
  <si>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</si>
  <si>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</si>
  <si>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</si>
  <si>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</si>
  <si>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</si>
  <si>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</si>
  <si>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</si>
  <si>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</si>
  <si>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</si>
  <si>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</si>
  <si>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</si>
  <si>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44</t>
  </si>
  <si>
    <t>C)  MÉRLEG SZERINTI EREDMÉNY (=±A±B)</t>
  </si>
  <si>
    <t xml:space="preserve">Nyitó állomány </t>
  </si>
  <si>
    <t>állományváltozás</t>
  </si>
  <si>
    <t>Bevétel</t>
  </si>
  <si>
    <t>Kiadás</t>
  </si>
  <si>
    <t>Záró állomány</t>
  </si>
  <si>
    <t>168</t>
  </si>
  <si>
    <t>E/III/1 December havi illetmények, munkabérek elszámolása</t>
  </si>
  <si>
    <t>170</t>
  </si>
  <si>
    <t>E/III Egyéb sajátos eszközoldali elszámolások (=E/III/1+E/III/2)</t>
  </si>
  <si>
    <t>187</t>
  </si>
  <si>
    <t>H/I/1 Költségvetési évben esedékes kötelezettségek személyi juttatásokra</t>
  </si>
  <si>
    <t>Pénztár</t>
  </si>
  <si>
    <t>Bank</t>
  </si>
  <si>
    <t>pénztár</t>
  </si>
  <si>
    <t>bank</t>
  </si>
  <si>
    <t>Zalavíz Zrt</t>
  </si>
  <si>
    <t xml:space="preserve">2.000.000 ft </t>
  </si>
  <si>
    <t xml:space="preserve">névérték: </t>
  </si>
  <si>
    <t>20 Egyéb kapott (járó) kamatok és kamatjellegű eredményszemléletű bevételek</t>
  </si>
  <si>
    <t>29</t>
  </si>
  <si>
    <t>21 Pénzügyi műveletek egyéb eredményszemléletű bevételei (&gt;=21a+21b)</t>
  </si>
  <si>
    <t>32</t>
  </si>
  <si>
    <t>VIII Pénzügyi műveletek eredményszemléletű bevételei (=17+18+19+20+21)</t>
  </si>
  <si>
    <t>43</t>
  </si>
  <si>
    <t>B)  PÉNZÜGYI MŰVELETEK EREDMÉNYE (=VIII-IX)</t>
  </si>
  <si>
    <t>7. melléklet</t>
  </si>
  <si>
    <t>Költségvetési beszámoló feladatonként</t>
  </si>
  <si>
    <t xml:space="preserve">8. melléklet </t>
  </si>
  <si>
    <t>9. melléklet</t>
  </si>
  <si>
    <t xml:space="preserve">10. melléklet  </t>
  </si>
  <si>
    <t xml:space="preserve">11. melléklet </t>
  </si>
  <si>
    <t>12. melléklet</t>
  </si>
  <si>
    <r>
      <t xml:space="preserve">18. melléklet  </t>
    </r>
    <r>
      <rPr>
        <sz val="12"/>
        <color indexed="8"/>
        <rFont val="Times New Roman"/>
        <family val="1"/>
      </rPr>
      <t>az önkormányzat működési és felhalmozási mérlege</t>
    </r>
  </si>
  <si>
    <t>A települési önkormányzatok szociális feladatainak egyéb támogatása  visszafizetendő összege (Ávr. 111. § g))</t>
  </si>
  <si>
    <t>25</t>
  </si>
  <si>
    <t>Önkormányzat tőketartozása összesen (=1+3+…+9)</t>
  </si>
  <si>
    <t>26</t>
  </si>
  <si>
    <t>A 25. sor szerinti tőketartozás 10032000-01031496 számlára fizetendő része (1+3+4+5+6-visszafizetendő vis maior támogatás+7+8+9)</t>
  </si>
  <si>
    <t>Önkormányzat visszafizetési kötelezettsége és fizetendő kamat összesen (=24+25)</t>
  </si>
  <si>
    <t>A helyi önkormányzatok visszafizetési kötelezettsége, pótlólagos támogatása (Ávr. 111. §), és a jogtalan igénybevétele után fizetendő ügyleti kamata (Ávr. 112. §)</t>
  </si>
  <si>
    <r>
      <t>1.</t>
    </r>
    <r>
      <rPr>
        <b/>
        <i/>
        <sz val="7"/>
        <color indexed="8"/>
        <rFont val="Times New Roman"/>
        <family val="1"/>
      </rPr>
      <t xml:space="preserve">       </t>
    </r>
    <r>
      <rPr>
        <b/>
        <i/>
        <sz val="11"/>
        <color indexed="8"/>
        <rFont val="Times New Roman"/>
        <family val="1"/>
      </rPr>
      <t>melléklet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az önkormányzat és költségvetési szervei</t>
    </r>
  </si>
  <si>
    <t>2.    melléklet az önkormányzat 2016. évi előirányzatai bevételei forrásonként, címenként </t>
  </si>
  <si>
    <r>
      <t>3. melléklet</t>
    </r>
    <r>
      <rPr>
        <sz val="12"/>
        <color indexed="8"/>
        <rFont val="Times New Roman"/>
        <family val="1"/>
      </rPr>
      <t xml:space="preserve"> az önkormányzat 2016. évi előirányzott kiadásai kiadás nemenként, címenként, előirányzat-csoportonként</t>
    </r>
  </si>
  <si>
    <r>
      <t>4. melléklet</t>
    </r>
    <r>
      <rPr>
        <sz val="12"/>
        <color indexed="8"/>
        <rFont val="Times New Roman"/>
        <family val="1"/>
      </rPr>
      <t xml:space="preserve">  az önkormányzat beruházási kiadásai célonként</t>
    </r>
  </si>
  <si>
    <r>
      <t>5. melléklet</t>
    </r>
    <r>
      <rPr>
        <sz val="12"/>
        <color indexed="8"/>
        <rFont val="Times New Roman"/>
        <family val="1"/>
      </rPr>
      <t xml:space="preserve">  az önkormányzat felújítási kiadásai célonként</t>
    </r>
  </si>
  <si>
    <r>
      <t>6. melléklet</t>
    </r>
    <r>
      <rPr>
        <sz val="12"/>
        <color indexed="8"/>
        <rFont val="Times New Roman"/>
        <family val="1"/>
      </rPr>
      <t xml:space="preserve"> az önkormányzat által a lakosságnak juttatott támogatásai, szociális, rászorultság jellegű kiadásai</t>
    </r>
  </si>
  <si>
    <t>13. melléklet</t>
  </si>
  <si>
    <r>
      <t>14. melléklet</t>
    </r>
    <r>
      <rPr>
        <sz val="12"/>
        <color indexed="8"/>
        <rFont val="Times New Roman"/>
        <family val="1"/>
      </rPr>
      <t xml:space="preserve"> Zalaszentmihályi Közös Önkormányzati Hivatal költségvetési beszámolója</t>
    </r>
  </si>
  <si>
    <r>
      <t>15. melléklet</t>
    </r>
    <r>
      <rPr>
        <sz val="12"/>
        <color indexed="8"/>
        <rFont val="Times New Roman"/>
        <family val="1"/>
      </rPr>
      <t xml:space="preserve"> az önkormányzat saját 2016. évi költségvetési bevételei címenként, forrásonként</t>
    </r>
  </si>
  <si>
    <r>
      <t>16. melléklet</t>
    </r>
    <r>
      <rPr>
        <sz val="12"/>
        <color indexed="8"/>
        <rFont val="Times New Roman"/>
        <family val="1"/>
      </rPr>
      <t xml:space="preserve"> az önkormányzat saját 2016. évi költségvetési kiadásai kiadás nemenként, címenként</t>
    </r>
  </si>
  <si>
    <t>17. melléklet az önkormányzat mérlege</t>
  </si>
  <si>
    <t>19. melléklet a Közös Önkormányzati Hivatal mérlege</t>
  </si>
  <si>
    <t>20.melléklet az önkormányzat pénzmaradványa, eredménykimutatása</t>
  </si>
  <si>
    <t>21. melléklet az önkomrányzat pénzállományának alakulása</t>
  </si>
  <si>
    <t>23. melléklet a közös önkomrányzati hivatal  pénzállományának alakulása</t>
  </si>
  <si>
    <t>24 melléklet  az adósságot keletkeztető ügyletekből és kezességvállalásokból fennálló kötelezettség</t>
  </si>
  <si>
    <t>25. melléklet az önkormányzat részesedései</t>
  </si>
  <si>
    <t>26. melléklet az önkormányzat vagyona</t>
  </si>
  <si>
    <t>I</t>
  </si>
  <si>
    <t xml:space="preserve">  Ingatlanvagyon-összesítő </t>
  </si>
  <si>
    <t>Önkormányzat településazonosító száma:</t>
  </si>
  <si>
    <t>Sor-szám</t>
  </si>
  <si>
    <t>Ingatlan-</t>
  </si>
  <si>
    <t>mennyiség</t>
  </si>
  <si>
    <t>érték</t>
  </si>
  <si>
    <t>ingatlanszám, 
db</t>
  </si>
  <si>
    <t>földrészlet</t>
  </si>
  <si>
    <t xml:space="preserve">könyv szerinti </t>
  </si>
  <si>
    <t>becslés szerinti</t>
  </si>
  <si>
    <t>bruttó érték</t>
  </si>
  <si>
    <t>ha</t>
  </si>
  <si>
    <r>
      <t>m</t>
    </r>
    <r>
      <rPr>
        <vertAlign val="superscript"/>
        <sz val="9"/>
        <color indexed="8"/>
        <rFont val="Arial CE"/>
        <family val="0"/>
      </rPr>
      <t>2</t>
    </r>
  </si>
  <si>
    <t>db</t>
  </si>
  <si>
    <t>E Ft</t>
  </si>
  <si>
    <t>a</t>
  </si>
  <si>
    <t>b</t>
  </si>
  <si>
    <t>c</t>
  </si>
  <si>
    <t>d</t>
  </si>
  <si>
    <t>e</t>
  </si>
  <si>
    <t>f</t>
  </si>
  <si>
    <t>g</t>
  </si>
  <si>
    <t>Rendezett összes ingatlan</t>
  </si>
  <si>
    <t>Rendezetlen, tulajdonba került ingatlanok</t>
  </si>
  <si>
    <t>Rendezetlen, tulajdonból kikerült ingatlanok</t>
  </si>
  <si>
    <t>Helyrajzi számmal nem rendelkező ingatlanok</t>
  </si>
  <si>
    <r>
      <t>Állomány összesen</t>
    </r>
    <r>
      <rPr>
        <sz val="9"/>
        <rFont val="Arial CE"/>
        <family val="2"/>
      </rPr>
      <t xml:space="preserve"> (01+02+04) sorok</t>
    </r>
  </si>
  <si>
    <t>Üzemeltetésre, vagyonkezelésbe adott ingatlanok</t>
  </si>
  <si>
    <t>05. sorból külföldi ingatlan</t>
  </si>
  <si>
    <t>05. 
sorból</t>
  </si>
  <si>
    <t xml:space="preserve"> belterület</t>
  </si>
  <si>
    <t>sorból:</t>
  </si>
  <si>
    <t xml:space="preserve"> külterület</t>
  </si>
  <si>
    <t xml:space="preserve"> forgalomképtelen</t>
  </si>
  <si>
    <t xml:space="preserve"> korlátozottan forgalomképes</t>
  </si>
  <si>
    <t xml:space="preserve"> forgalomképes</t>
  </si>
  <si>
    <t>Beépítetlen terület összesen</t>
  </si>
  <si>
    <t>13. 
sorból</t>
  </si>
  <si>
    <t xml:space="preserve"> 100%-os saját tulajdon</t>
  </si>
  <si>
    <t xml:space="preserve"> más önkormányzattal közös tulajdon</t>
  </si>
  <si>
    <t xml:space="preserve"> egyéb közös tulajdon</t>
  </si>
  <si>
    <t>Beépített terület összesen</t>
  </si>
  <si>
    <t>17.
sorból</t>
  </si>
  <si>
    <t xml:space="preserve"> más tulajdonos által beépített</t>
  </si>
  <si>
    <t>Egyéb önálló ingatlan összesen</t>
  </si>
  <si>
    <t>22.
sorból</t>
  </si>
  <si>
    <t>önkormányzat településén kívül fekvő ingatlan</t>
  </si>
  <si>
    <t>27</t>
  </si>
  <si>
    <t>védett természeti terület</t>
  </si>
  <si>
    <t>műemléki védettségű</t>
  </si>
  <si>
    <t xml:space="preserve">A földterület alapadatai </t>
  </si>
  <si>
    <t>Belterület</t>
  </si>
  <si>
    <t>Külterület</t>
  </si>
  <si>
    <t>arany-korona-érték, 
AK</t>
  </si>
  <si>
    <t>könyv szerinti bruttó érték</t>
  </si>
  <si>
    <t>becsült érték</t>
  </si>
  <si>
    <r>
      <t>m</t>
    </r>
    <r>
      <rPr>
        <vertAlign val="superscript"/>
        <sz val="9"/>
        <color indexed="8"/>
        <rFont val="Arial CE"/>
        <family val="2"/>
      </rPr>
      <t>2</t>
    </r>
  </si>
  <si>
    <t>h</t>
  </si>
  <si>
    <t>i</t>
  </si>
  <si>
    <t>j</t>
  </si>
  <si>
    <t>k</t>
  </si>
  <si>
    <t>l</t>
  </si>
  <si>
    <t>m</t>
  </si>
  <si>
    <t>n</t>
  </si>
  <si>
    <t>Beépítetlen földterület összesen</t>
  </si>
  <si>
    <t xml:space="preserve">A földterület rendeltetése </t>
  </si>
  <si>
    <t xml:space="preserve"> termőföld</t>
  </si>
  <si>
    <t xml:space="preserve"> lakóépülettel beépíthető építési telek</t>
  </si>
  <si>
    <t xml:space="preserve"> egyéb építési telek</t>
  </si>
  <si>
    <t xml:space="preserve"> művelés alól kivett</t>
  </si>
  <si>
    <t>A föld-terület jellege a 05. sorból</t>
  </si>
  <si>
    <t>sporttelep</t>
  </si>
  <si>
    <t>temető céljára kijelölt terület</t>
  </si>
  <si>
    <t>állandó jellegű szilárdhulladék-lerakóhely</t>
  </si>
  <si>
    <t>01. sorból</t>
  </si>
  <si>
    <t>Z</t>
  </si>
  <si>
    <t>3a</t>
  </si>
  <si>
    <t xml:space="preserve"> A zöldterületek alapadatai  </t>
  </si>
  <si>
    <t>Belterületi</t>
  </si>
  <si>
    <t>Külterületi</t>
  </si>
  <si>
    <t>Összes</t>
  </si>
  <si>
    <t>Növényzet értéke</t>
  </si>
  <si>
    <t xml:space="preserve"> bruttó</t>
  </si>
  <si>
    <t>becsült</t>
  </si>
  <si>
    <t>A zöldterület jellege</t>
  </si>
  <si>
    <t xml:space="preserve"> közkert</t>
  </si>
  <si>
    <t xml:space="preserve"> közpark</t>
  </si>
  <si>
    <t xml:space="preserve"> közjóléti erdő</t>
  </si>
  <si>
    <t xml:space="preserve"> véderdő</t>
  </si>
  <si>
    <t xml:space="preserve"> arborétum</t>
  </si>
  <si>
    <t>Zöldterület összesen</t>
  </si>
  <si>
    <t>06. sorból: játszótér, tornapálya, pihenőhely</t>
  </si>
  <si>
    <t>01–02. sorból közpark</t>
  </si>
  <si>
    <t xml:space="preserve"> virágos terület</t>
  </si>
  <si>
    <t xml:space="preserve"> füves, cserjés, ligetes terület</t>
  </si>
  <si>
    <t xml:space="preserve"> kerti burkolatú terület</t>
  </si>
  <si>
    <t>06. sorból</t>
  </si>
  <si>
    <t xml:space="preserve"> gondozott terület</t>
  </si>
  <si>
    <t xml:space="preserve"> gondozatlan terület</t>
  </si>
  <si>
    <t xml:space="preserve"> védett természeti terület</t>
  </si>
  <si>
    <t>V</t>
  </si>
  <si>
    <t xml:space="preserve"> Vizek, közcélú vízi létesítmények </t>
  </si>
  <si>
    <t xml:space="preserve">Ingatlanok </t>
  </si>
  <si>
    <t>Szivattyútelep</t>
  </si>
  <si>
    <t>Maximális</t>
  </si>
  <si>
    <t>Könyv sze-</t>
  </si>
  <si>
    <t>Becsült érték</t>
  </si>
  <si>
    <t>Az építmé-nyek állag-mutatója</t>
  </si>
  <si>
    <t>Sor-</t>
  </si>
  <si>
    <t>rinti bruttó</t>
  </si>
  <si>
    <t>szám</t>
  </si>
  <si>
    <t>száma, 
db</t>
  </si>
  <si>
    <t>hosszúsága, 
fm</t>
  </si>
  <si>
    <r>
      <t>kapacitása, 
 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2"/>
      </rPr>
      <t>/sec</t>
    </r>
  </si>
  <si>
    <t>vízfelület</t>
  </si>
  <si>
    <r>
      <t>térfogat, 
m</t>
    </r>
    <r>
      <rPr>
        <vertAlign val="superscript"/>
        <sz val="9"/>
        <rFont val="Arial CE"/>
        <family val="0"/>
      </rPr>
      <t>3</t>
    </r>
  </si>
  <si>
    <r>
      <t>m</t>
    </r>
    <r>
      <rPr>
        <vertAlign val="superscript"/>
        <sz val="9"/>
        <rFont val="Arial CE"/>
        <family val="2"/>
      </rPr>
      <t>2</t>
    </r>
  </si>
  <si>
    <t xml:space="preserve"> Vízfolyás</t>
  </si>
  <si>
    <t xml:space="preserve"> folyó</t>
  </si>
  <si>
    <t xml:space="preserve"> vízfolyás (patak, ér, csobogó)</t>
  </si>
  <si>
    <t xml:space="preserve"> belvízcsatorna</t>
  </si>
  <si>
    <t>Összesen (01+02+03 sor)</t>
  </si>
  <si>
    <t xml:space="preserve"> Állóvíz</t>
  </si>
  <si>
    <t xml:space="preserve"> holtág</t>
  </si>
  <si>
    <t xml:space="preserve"> tó (tározó)</t>
  </si>
  <si>
    <t xml:space="preserve"> bányató</t>
  </si>
  <si>
    <t xml:space="preserve"> Összesen (05+06+07 sor)</t>
  </si>
  <si>
    <t xml:space="preserve"> Vízelvezető árok összesen</t>
  </si>
  <si>
    <t xml:space="preserve"> Elválasztó rendszerű, zárt csapadékcsatorna</t>
  </si>
  <si>
    <t>10. sorból</t>
  </si>
  <si>
    <t xml:space="preserve"> gerincvezeték hossza</t>
  </si>
  <si>
    <t xml:space="preserve"> bekötővezeték hossza</t>
  </si>
  <si>
    <t>Árvízvédelmi mű</t>
  </si>
  <si>
    <t xml:space="preserve"> árvízvédelmi töltés, I–II. rendű</t>
  </si>
  <si>
    <t xml:space="preserve"> árvízvédelmi fal,  I–II. rendű</t>
  </si>
  <si>
    <t xml:space="preserve"> műtárgyak </t>
  </si>
  <si>
    <t>Belvízvédelmi mű</t>
  </si>
  <si>
    <t xml:space="preserve"> ideiglenes szívattyútelep</t>
  </si>
  <si>
    <t xml:space="preserve"> állandó szivattyútelep</t>
  </si>
  <si>
    <t>Egyéb létesítmény</t>
  </si>
  <si>
    <r>
      <t>U</t>
    </r>
    <r>
      <rPr>
        <b/>
        <vertAlign val="subscript"/>
        <sz val="10"/>
        <color indexed="8"/>
        <rFont val="Arial CE"/>
        <family val="2"/>
      </rPr>
      <t>1-2</t>
    </r>
  </si>
  <si>
    <t xml:space="preserve"> Közlekedési területek </t>
  </si>
  <si>
    <t>Kiépített</t>
  </si>
  <si>
    <t>Kiépítetlen</t>
  </si>
  <si>
    <t>Könyv szerinti bruttó érték</t>
  </si>
  <si>
    <t>ingatlan</t>
  </si>
  <si>
    <t>út</t>
  </si>
  <si>
    <t>hossz, 
km</t>
  </si>
  <si>
    <t>átlagos burko-latszé-lesség, 
m</t>
  </si>
  <si>
    <r>
      <t>terület, 
1000 m</t>
    </r>
    <r>
      <rPr>
        <vertAlign val="superscript"/>
        <sz val="9"/>
        <color indexed="8"/>
        <rFont val="Arial CE"/>
        <family val="0"/>
      </rPr>
      <t xml:space="preserve">2 </t>
    </r>
    <r>
      <rPr>
        <sz val="9"/>
        <color indexed="8"/>
        <rFont val="Arial CE"/>
        <family val="2"/>
      </rPr>
      <t xml:space="preserve">         </t>
    </r>
  </si>
  <si>
    <t>férőhely- szám, 
db</t>
  </si>
  <si>
    <t>közvilá-gítási ellátott-ság, 
%</t>
  </si>
  <si>
    <t>ingat-lan, 
db</t>
  </si>
  <si>
    <t>darab</t>
  </si>
  <si>
    <t>Út és köztér</t>
  </si>
  <si>
    <t>belterületi elsőrendű főutak 21121</t>
  </si>
  <si>
    <t>belterületi másodrendű főutak 21122</t>
  </si>
  <si>
    <t>belterületi gyűjtőutak 21123</t>
  </si>
  <si>
    <t>belterületi kiszolgáló- és lakóutak 21124</t>
  </si>
  <si>
    <t>külterületi közutak 21125</t>
  </si>
  <si>
    <t>gazdasági, erdei utak 21128</t>
  </si>
  <si>
    <t xml:space="preserve">Burkolat anyaga </t>
  </si>
  <si>
    <t>aszfaltbeton és öntöttaszfalt</t>
  </si>
  <si>
    <t>kő, keramit</t>
  </si>
  <si>
    <t>utótömörödő</t>
  </si>
  <si>
    <t>beton</t>
  </si>
  <si>
    <t>kiépítetlen út (földút, javított földút)</t>
  </si>
  <si>
    <t>Víztelení-tés módja</t>
  </si>
  <si>
    <t>nyílt árok befogadóval</t>
  </si>
  <si>
    <t>nyílt árok szikkasztó rendszerű</t>
  </si>
  <si>
    <t>folyóka</t>
  </si>
  <si>
    <t>burkolt árok</t>
  </si>
  <si>
    <t>elválasztó rendszerű csapadékcsatorna</t>
  </si>
  <si>
    <t>egyesített rendszerű közcsatorna</t>
  </si>
  <si>
    <t>nincs víztelenítés</t>
  </si>
  <si>
    <t>Közvilágítás (oszlopok, lámpatestek)</t>
  </si>
  <si>
    <t>Kerékpárút, közös gyalog- és kerékpárút 21126</t>
  </si>
  <si>
    <t>Járda összesen 21127</t>
  </si>
  <si>
    <t>Kötöttpályás tömegközlekedési vonal</t>
  </si>
  <si>
    <t xml:space="preserve">Kiépített parkoló- és pihenőhely  </t>
  </si>
  <si>
    <t>Repülőtéri futópálya, gurulóutak és forgalmi előterek területe</t>
  </si>
  <si>
    <t>Kikötő teljes területe</t>
  </si>
  <si>
    <t>T</t>
  </si>
  <si>
    <t xml:space="preserve"> Köztemető </t>
  </si>
  <si>
    <t>Működő</t>
  </si>
  <si>
    <t>Lezárt</t>
  </si>
  <si>
    <t>Könyv sze-rinti bruttó érték</t>
  </si>
  <si>
    <t>előfordu-lásszám, 
db</t>
  </si>
  <si>
    <t>terület</t>
  </si>
  <si>
    <t>építmény, 
fm</t>
  </si>
  <si>
    <t>vízvételi lehetőség</t>
  </si>
  <si>
    <t>köz-világítás</t>
  </si>
  <si>
    <t>Temető jellege</t>
  </si>
  <si>
    <t xml:space="preserve"> hagyományos és urnatemető</t>
  </si>
  <si>
    <t xml:space="preserve"> urnatemető</t>
  </si>
  <si>
    <t xml:space="preserve"> hősi temető</t>
  </si>
  <si>
    <t xml:space="preserve"> nemzeti sírkert (panteon)</t>
  </si>
  <si>
    <t>Épületek, épít-mények</t>
  </si>
  <si>
    <t>ravatalozó</t>
  </si>
  <si>
    <t xml:space="preserve"> ravatalozó hűtőházzal</t>
  </si>
  <si>
    <t xml:space="preserve"> hűtőház</t>
  </si>
  <si>
    <t xml:space="preserve"> boncolóhelyiség-csoport</t>
  </si>
  <si>
    <t xml:space="preserve"> krematórium</t>
  </si>
  <si>
    <t xml:space="preserve"> illemhely</t>
  </si>
  <si>
    <t xml:space="preserve"> burkolt út</t>
  </si>
  <si>
    <t xml:space="preserve"> kerítés</t>
  </si>
  <si>
    <t xml:space="preserve"> Lakóépület- és otthonház-részletezés az építés éve szerint  </t>
  </si>
  <si>
    <t>Ingatlanok</t>
  </si>
  <si>
    <t>Összes épület, 
db</t>
  </si>
  <si>
    <t>Ebből az építés éve szerint</t>
  </si>
  <si>
    <t>területe</t>
  </si>
  <si>
    <t>–1900</t>
  </si>
  <si>
    <t>1901–1945</t>
  </si>
  <si>
    <t>1946–1959</t>
  </si>
  <si>
    <t>1960–1969</t>
  </si>
  <si>
    <t>1970–1979</t>
  </si>
  <si>
    <t>1980–1989</t>
  </si>
  <si>
    <t>1989 után</t>
  </si>
  <si>
    <t>épült épületek száma</t>
  </si>
  <si>
    <t>Lakóépület és otthonház összesen (csak az önkormányzati tulajdonú)</t>
  </si>
  <si>
    <t xml:space="preserve"> beavatkozást nem igényel</t>
  </si>
  <si>
    <t xml:space="preserve"> részleges felújítással megfelelővé tehető</t>
  </si>
  <si>
    <t xml:space="preserve"> teljes felújítással megfelelővé tehető</t>
  </si>
  <si>
    <t xml:space="preserve"> gazdaságosan nem újítható fel</t>
  </si>
  <si>
    <t>Társasházak</t>
  </si>
  <si>
    <t xml:space="preserve"> Lakóépületek és otthonházak helyiségadatai </t>
  </si>
  <si>
    <t>Az építmények állag-mutatója</t>
  </si>
  <si>
    <t>épület száma, 
db</t>
  </si>
  <si>
    <t>lakás</t>
  </si>
  <si>
    <t>helyiség</t>
  </si>
  <si>
    <r>
      <t>alapterülete, 
m</t>
    </r>
    <r>
      <rPr>
        <vertAlign val="superscript"/>
        <sz val="9"/>
        <color indexed="8"/>
        <rFont val="Arial CE"/>
        <family val="0"/>
      </rPr>
      <t>2</t>
    </r>
  </si>
  <si>
    <t xml:space="preserve">Lakóépület és otthonház összesen (csak az önkormányzati tulajdonú épületben) </t>
  </si>
  <si>
    <t>01. sor épüle-teiben</t>
  </si>
  <si>
    <t xml:space="preserve"> lakás összesen</t>
  </si>
  <si>
    <t xml:space="preserve"> nem lakás célú helyiség összesen</t>
  </si>
  <si>
    <t xml:space="preserve"> polgári védelem helyisége</t>
  </si>
  <si>
    <t>Társasházak összesen</t>
  </si>
  <si>
    <t>05. sor épüle-teiben</t>
  </si>
  <si>
    <t xml:space="preserve"> önkormányzati tulajdonú lakások </t>
  </si>
  <si>
    <t xml:space="preserve"> önkormányzati tulajdonú, nem lakás célú helyiségek</t>
  </si>
  <si>
    <t xml:space="preserve"> Lakóépületek és otthonházak felszereltsége  </t>
  </si>
  <si>
    <t xml:space="preserve">             </t>
  </si>
  <si>
    <t>Ebből:</t>
  </si>
  <si>
    <t xml:space="preserve">  2–4</t>
  </si>
  <si>
    <t xml:space="preserve">  5–11 </t>
  </si>
  <si>
    <t>szintes</t>
  </si>
  <si>
    <t>szint felett</t>
  </si>
  <si>
    <t>Önkormányzati tulajdonú lakóépület és otthonház összesen</t>
  </si>
  <si>
    <t>Fűtési rendszer</t>
  </si>
  <si>
    <t xml:space="preserve"> távfűtés</t>
  </si>
  <si>
    <t xml:space="preserve"> központi fűtés gázzal</t>
  </si>
  <si>
    <t xml:space="preserve"> központi fűtés olajjal</t>
  </si>
  <si>
    <t xml:space="preserve"> központi fűtés szilárd tüzelőanyaggal</t>
  </si>
  <si>
    <t xml:space="preserve"> geotermikus fűtés</t>
  </si>
  <si>
    <t xml:space="preserve"> egyedi fűtés</t>
  </si>
  <si>
    <t>Melegvíz-ellátottság</t>
  </si>
  <si>
    <t xml:space="preserve"> távhőellátási rendszerről</t>
  </si>
  <si>
    <t xml:space="preserve"> központi kazánról</t>
  </si>
  <si>
    <t xml:space="preserve"> egyedi</t>
  </si>
  <si>
    <t xml:space="preserve"> nincs</t>
  </si>
  <si>
    <t>Egyéb ellátottság</t>
  </si>
  <si>
    <t xml:space="preserve"> telefonhálózat</t>
  </si>
  <si>
    <t xml:space="preserve"> kábeltévé</t>
  </si>
  <si>
    <t xml:space="preserve"> telefon és kábeltévé</t>
  </si>
  <si>
    <t>Hulladéktárolás</t>
  </si>
  <si>
    <t xml:space="preserve"> konténeres</t>
  </si>
  <si>
    <t xml:space="preserve"> szeméttároló</t>
  </si>
  <si>
    <t>N</t>
  </si>
  <si>
    <t xml:space="preserve"> Közoktatási intézmények épületei funkciójuk szerint </t>
  </si>
  <si>
    <t>Épületek</t>
  </si>
  <si>
    <t>Épület-részek száma, 
db</t>
  </si>
  <si>
    <t>Kapacitás</t>
  </si>
  <si>
    <t>Főfunkció helyiségeinek</t>
  </si>
  <si>
    <t>Épületen belüli</t>
  </si>
  <si>
    <r>
      <t>hasznos alap-területe, 
m</t>
    </r>
    <r>
      <rPr>
        <vertAlign val="superscript"/>
        <sz val="9"/>
        <rFont val="Arial CE"/>
        <family val="0"/>
      </rPr>
      <t>2</t>
    </r>
  </si>
  <si>
    <t>egy-</t>
  </si>
  <si>
    <t>több-</t>
  </si>
  <si>
    <t>uszoda száma</t>
  </si>
  <si>
    <t>tanmű-helyi férőhely</t>
  </si>
  <si>
    <t>tornaterem száma</t>
  </si>
  <si>
    <t>funkciójú épületben</t>
  </si>
  <si>
    <t>száma</t>
  </si>
  <si>
    <r>
      <t xml:space="preserve">területe, </t>
    </r>
    <r>
      <rPr>
        <sz val="8"/>
        <color indexed="8"/>
        <rFont val="Arial CE"/>
        <family val="2"/>
      </rPr>
      <t>m</t>
    </r>
    <r>
      <rPr>
        <vertAlign val="superscript"/>
        <sz val="8"/>
        <color indexed="8"/>
        <rFont val="Arial CE"/>
        <family val="2"/>
      </rPr>
      <t>2</t>
    </r>
  </si>
  <si>
    <t>12632 Óvoda</t>
  </si>
  <si>
    <t>12633 Általános iskola</t>
  </si>
  <si>
    <t>12634 Alapfokú művészeti oktatás épülete</t>
  </si>
  <si>
    <t xml:space="preserve">12635 Középiskola </t>
  </si>
  <si>
    <t xml:space="preserve">12636 Szakiskola </t>
  </si>
  <si>
    <t>12638 Megváltozott képességű gyerekek speciális iskolái</t>
  </si>
  <si>
    <t>12639 Közoktatás pedagógiai szakszolgáltatóinak épületei</t>
  </si>
  <si>
    <t>12512 Tanműhely, központi műhely</t>
  </si>
  <si>
    <t>Az intézmény területén lévő önálló épületben</t>
  </si>
  <si>
    <t xml:space="preserve"> 12653 tornaterem</t>
  </si>
  <si>
    <t xml:space="preserve"> 12654 tornacsarnok</t>
  </si>
  <si>
    <t xml:space="preserve"> 12652 tanuszoda</t>
  </si>
  <si>
    <t>11305 Kollégium, diákotthon, diákszálló</t>
  </si>
  <si>
    <t xml:space="preserve"> Közoktatási intézmények épületei az építés éve szerint </t>
  </si>
  <si>
    <t>Összes épület,
db</t>
  </si>
  <si>
    <t>évben épült épületek száma</t>
  </si>
  <si>
    <t>Oktatási intézmények épületei összesen</t>
  </si>
  <si>
    <t xml:space="preserve">N </t>
  </si>
  <si>
    <t>15.1.</t>
  </si>
  <si>
    <t xml:space="preserve"> A közoktatási épületek ellátottsága</t>
  </si>
  <si>
    <t>Épületek száma összesen, 
db</t>
  </si>
  <si>
    <t>óvoda</t>
  </si>
  <si>
    <t>általános iskola</t>
  </si>
  <si>
    <t>alapfokú művészeti oktatás épülete</t>
  </si>
  <si>
    <t>középiskola</t>
  </si>
  <si>
    <t>szakiskola</t>
  </si>
  <si>
    <t>megváltozott képességű gyerekek spe-ciális iskolája</t>
  </si>
  <si>
    <t>Oktatási épületek összesen</t>
  </si>
  <si>
    <t>Fűtési                 rendszer</t>
  </si>
  <si>
    <t xml:space="preserve"> központi fűtés</t>
  </si>
  <si>
    <t>Melegvíz-
ellátottság</t>
  </si>
  <si>
    <t>Egyéb                 ellátottság</t>
  </si>
  <si>
    <t xml:space="preserve"> műholdas tévé</t>
  </si>
  <si>
    <t xml:space="preserve"> biztonságtechnikai berendezés</t>
  </si>
  <si>
    <t xml:space="preserve"> teljes körű ellátottság</t>
  </si>
  <si>
    <t>Akadálymentességi követelményeknek</t>
  </si>
  <si>
    <t xml:space="preserve"> megfelel</t>
  </si>
  <si>
    <t xml:space="preserve"> nem felel meg</t>
  </si>
  <si>
    <t xml:space="preserve"> Egészségügyi intézmények épületei funkciójuk szerint</t>
  </si>
  <si>
    <t>Épületek száma, 
db</t>
  </si>
  <si>
    <r>
      <t>Nettó alap-terület, m</t>
    </r>
    <r>
      <rPr>
        <vertAlign val="superscript"/>
        <sz val="9"/>
        <color indexed="8"/>
        <rFont val="Arial CE"/>
        <family val="0"/>
      </rPr>
      <t>2</t>
    </r>
  </si>
  <si>
    <t>területe,</t>
  </si>
  <si>
    <r>
      <t>m</t>
    </r>
    <r>
      <rPr>
        <vertAlign val="superscript"/>
        <sz val="8"/>
        <color indexed="8"/>
        <rFont val="Arial CE"/>
        <family val="2"/>
      </rPr>
      <t>2</t>
    </r>
  </si>
  <si>
    <t>12641 Aktív és krónikus fekvőbeteg-ellátást nyújtó épületek</t>
  </si>
  <si>
    <t>12642 Szanatórium, hosszabb tartózkodást nyújtó kórházak, elfekvőkórházak stb.</t>
  </si>
  <si>
    <t>12645 Háziorvosi rendelő</t>
  </si>
  <si>
    <t>12646 Járóbeteg-szakellátás épületei</t>
  </si>
  <si>
    <t>12640 Mentőállomás</t>
  </si>
  <si>
    <t xml:space="preserve"> Egészségügyi intézmények épületei az építés éve szerint </t>
  </si>
  <si>
    <t>Összes épület,
 db</t>
  </si>
  <si>
    <t>Az épitmények állag-mutatója</t>
  </si>
  <si>
    <t xml:space="preserve"> Egészségügyi intézmények épületei műszaki állapotuk szerint </t>
  </si>
  <si>
    <r>
      <t xml:space="preserve">Összes épület,                 </t>
    </r>
    <r>
      <rPr>
        <sz val="8"/>
        <color indexed="8"/>
        <rFont val="Arial CE"/>
        <family val="2"/>
      </rPr>
      <t>db</t>
    </r>
  </si>
  <si>
    <t>Beavatkozást nem igényel</t>
  </si>
  <si>
    <t>Részleges felújítást igényel</t>
  </si>
  <si>
    <t>Teljes felújítást igényel</t>
  </si>
  <si>
    <t>Gazdaságosan nem újítható fel</t>
  </si>
  <si>
    <t xml:space="preserve"> Egészségügyi intézmények épületeinek ellátottsága</t>
  </si>
  <si>
    <r>
      <t xml:space="preserve">Épületek száma összesen,                       </t>
    </r>
    <r>
      <rPr>
        <sz val="8"/>
        <rFont val="Arial CE"/>
        <family val="2"/>
      </rPr>
      <t>db</t>
    </r>
  </si>
  <si>
    <t>aktív és krónikus fekvőbeteg-ellátást nyújtó épületek</t>
  </si>
  <si>
    <t>szanatórium, hosszabb  tartózkodást nyújtó kórházak, elfekvőkórházak stb.</t>
  </si>
  <si>
    <t>háziorvosi rendelő</t>
  </si>
  <si>
    <t>járóbeteg-
szakellátás 
épületei</t>
  </si>
  <si>
    <t>mentőállomás</t>
  </si>
  <si>
    <t>Egészségügyi intézmények épületei</t>
  </si>
  <si>
    <t>Felvonók és mozgólépcsők száma</t>
  </si>
  <si>
    <t>Akadálymen-tességi köve-telményeknek</t>
  </si>
  <si>
    <t xml:space="preserve"> Kereskedelmi, szolgáltató, igazgatási és szálló jellegű</t>
  </si>
  <si>
    <t xml:space="preserve"> intézmények épületei funkciójuk szerint</t>
  </si>
  <si>
    <r>
      <t>Nettó alapterület, 
m</t>
    </r>
    <r>
      <rPr>
        <vertAlign val="superscript"/>
        <sz val="9"/>
        <color indexed="8"/>
        <rFont val="Arial CE"/>
        <family val="0"/>
      </rPr>
      <t>2</t>
    </r>
  </si>
  <si>
    <t>Épületrészek száma, 
db</t>
  </si>
  <si>
    <t>Befogadó-képesség, 
fő</t>
  </si>
  <si>
    <t>12111 Szállodák</t>
  </si>
  <si>
    <t>12112 Motelek</t>
  </si>
  <si>
    <t xml:space="preserve">12113 Fogadók, panziók és egyéb, szálló jellegű épületek, étteremmel vagy anélkül </t>
  </si>
  <si>
    <t>12114 Különálló éttermek, bárok</t>
  </si>
  <si>
    <t xml:space="preserve">1212 Egyéb, rövid idejű tartózkodásra szolgáló épületek </t>
  </si>
  <si>
    <t>12221  Hivatali épületek (polgármesteri hivatalok, körjegyzőségek épületei)</t>
  </si>
  <si>
    <t>12223–12226 Egyéb hivatali épületek</t>
  </si>
  <si>
    <t>1230 Kereskedelmi épületek</t>
  </si>
  <si>
    <t>12420 Garázsépületek</t>
  </si>
  <si>
    <t>12741 Tűzoltólaktanya</t>
  </si>
  <si>
    <t>12742 Tűzoltószertár</t>
  </si>
  <si>
    <t>12513 Vágóhidak</t>
  </si>
  <si>
    <t>Egyéb épületek</t>
  </si>
  <si>
    <t xml:space="preserve"> Kereskedelmi, szolgáltató, igazgatási és szálló jellegű </t>
  </si>
  <si>
    <t xml:space="preserve"> intézmények épületei az építés éve szerint</t>
  </si>
  <si>
    <t>Összes épület,              db</t>
  </si>
  <si>
    <t>Ebből: az építés éve szerint</t>
  </si>
  <si>
    <t>12113 Fogadók, panziók és egyéb, szálló jellegű épületek, étteremmel vagy anélkül</t>
  </si>
  <si>
    <t>12221 Hivatali épületek (polgármesteri hivatalok, körjegyzőségek épületei)</t>
  </si>
  <si>
    <t xml:space="preserve">Kereskedelmi, szolgáltató, igazgatási és szálló jellegű </t>
  </si>
  <si>
    <t>intézmények épületei műszaki állapotuk szerint</t>
  </si>
  <si>
    <t>Összes épület,                db</t>
  </si>
  <si>
    <t>Teljes felújítást  igényel</t>
  </si>
  <si>
    <t>12223–-12226 Egyéb hivatali épületek</t>
  </si>
  <si>
    <t xml:space="preserve">N  </t>
  </si>
  <si>
    <t>32.1.</t>
  </si>
  <si>
    <t xml:space="preserve"> intézmények  épületeinek ellátottsága</t>
  </si>
  <si>
    <t>Sor-
szám</t>
  </si>
  <si>
    <t>szállodák</t>
  </si>
  <si>
    <t>motelek</t>
  </si>
  <si>
    <t xml:space="preserve">fogadók, pan-ziók és egyéb, szálló jellegű épületek étte-remmel vagy anélkül </t>
  </si>
  <si>
    <t>különálló éttermek, bárok</t>
  </si>
  <si>
    <t>egyéb, rövid idejű tartózkodásra szolgáló épületek</t>
  </si>
  <si>
    <t>hivatali épületek (polgármesteri hivatalok körjegyzőségek épületei)</t>
  </si>
  <si>
    <t xml:space="preserve"> egyéb hivatali épületek</t>
  </si>
  <si>
    <t>Intézményépületek összesen</t>
  </si>
  <si>
    <t>P</t>
  </si>
  <si>
    <t xml:space="preserve"> Egyéb önálló építmények funkciójuk szerint</t>
  </si>
  <si>
    <t>Építmények száma, 
db</t>
  </si>
  <si>
    <t>Befogadó-képesség</t>
  </si>
  <si>
    <t>Hossza, 
fm</t>
  </si>
  <si>
    <t>Egyéb önálló építmény összesen</t>
  </si>
  <si>
    <t xml:space="preserve"> 01. sorból</t>
  </si>
  <si>
    <t xml:space="preserve"> kertmozi</t>
  </si>
  <si>
    <t xml:space="preserve"> szabadtéri színpad</t>
  </si>
  <si>
    <t xml:space="preserve"> garázs</t>
  </si>
  <si>
    <t xml:space="preserve"> légoltalmi óvóhely</t>
  </si>
  <si>
    <t xml:space="preserve"> kábeltelevízió-hálózat</t>
  </si>
  <si>
    <t>Köztéri műal-kotás</t>
  </si>
  <si>
    <t xml:space="preserve"> szobor</t>
  </si>
  <si>
    <t xml:space="preserve"> szökőkút</t>
  </si>
  <si>
    <t xml:space="preserve"> egyéb</t>
  </si>
  <si>
    <t>K</t>
  </si>
  <si>
    <t>38</t>
  </si>
  <si>
    <t xml:space="preserve"> Közmű: vízmű alaplétesítményei, vezetékei </t>
  </si>
  <si>
    <t>Mennyiség, 
db</t>
  </si>
  <si>
    <r>
      <t>Kapacitás, 
1000 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2"/>
      </rPr>
      <t>/nap</t>
    </r>
  </si>
  <si>
    <r>
      <t>Térfogat, 
1000 m</t>
    </r>
    <r>
      <rPr>
        <vertAlign val="superscript"/>
        <sz val="9"/>
        <rFont val="Arial CE"/>
        <family val="0"/>
      </rPr>
      <t>3</t>
    </r>
  </si>
  <si>
    <t>Hossz, 
km</t>
  </si>
  <si>
    <t>Termelőhely</t>
  </si>
  <si>
    <t xml:space="preserve"> felszíni vízkivétel</t>
  </si>
  <si>
    <t xml:space="preserve"> felszín alatti kutak</t>
  </si>
  <si>
    <t xml:space="preserve"> felszín alatti karsztvízaknák</t>
  </si>
  <si>
    <t xml:space="preserve"> felszín alatti forrásfoglalások</t>
  </si>
  <si>
    <t xml:space="preserve"> vízátvétel</t>
  </si>
  <si>
    <t>Víztisztító mű</t>
  </si>
  <si>
    <t xml:space="preserve"> gépház</t>
  </si>
  <si>
    <t xml:space="preserve"> vízkezelő egység</t>
  </si>
  <si>
    <t xml:space="preserve"> vízátemelő</t>
  </si>
  <si>
    <t xml:space="preserve"> hidrofor</t>
  </si>
  <si>
    <t>Tároló</t>
  </si>
  <si>
    <t xml:space="preserve"> víztorony</t>
  </si>
  <si>
    <t xml:space="preserve"> tárolómedence</t>
  </si>
  <si>
    <t>Főnyomóvezeték</t>
  </si>
  <si>
    <t>Elosztóvezeték</t>
  </si>
  <si>
    <t>Bekötővezeték</t>
  </si>
  <si>
    <t>Ingatlanbekötések</t>
  </si>
  <si>
    <t>Vízmérők</t>
  </si>
  <si>
    <t>Közműves vízellátás értékadatai</t>
  </si>
  <si>
    <t>Sor-                      szám</t>
  </si>
  <si>
    <t xml:space="preserve">Könyv szerinti bruttó </t>
  </si>
  <si>
    <t xml:space="preserve">Becsült </t>
  </si>
  <si>
    <t>Állagmutató</t>
  </si>
  <si>
    <t>érték, E Ft</t>
  </si>
  <si>
    <t>L</t>
  </si>
  <si>
    <t xml:space="preserve"> Lakások főbb jellemzői</t>
  </si>
  <si>
    <t>Összes lakásból:</t>
  </si>
  <si>
    <t>lakás száma, 
db</t>
  </si>
  <si>
    <r>
      <t>hasznos alapterület, 
m</t>
    </r>
    <r>
      <rPr>
        <vertAlign val="superscript"/>
        <sz val="9"/>
        <rFont val="Arial CE"/>
        <family val="0"/>
      </rPr>
      <t>2</t>
    </r>
  </si>
  <si>
    <t>összkomfortos</t>
  </si>
  <si>
    <t>komfortos</t>
  </si>
  <si>
    <t>félkomfortos</t>
  </si>
  <si>
    <t>komfort nélküli</t>
  </si>
  <si>
    <t>szükséglakás</t>
  </si>
  <si>
    <t>1 szobásnál kisebb</t>
  </si>
  <si>
    <t>1 szobás</t>
  </si>
  <si>
    <t>1+1/2 szobás</t>
  </si>
  <si>
    <t>2 szobás</t>
  </si>
  <si>
    <t>2+1/2 szobás</t>
  </si>
  <si>
    <t>3 szobás</t>
  </si>
  <si>
    <t>3+1/2 szobás</t>
  </si>
  <si>
    <t>4 szobás és nagyobb</t>
  </si>
  <si>
    <t>Lakások összesen</t>
  </si>
  <si>
    <t xml:space="preserve"> Lakások közműellátottsága</t>
  </si>
  <si>
    <t>Összes lakás száma, 
db</t>
  </si>
  <si>
    <t xml:space="preserve">Ebből: </t>
  </si>
  <si>
    <t>egyedi központi fűtéssel rendelkezik</t>
  </si>
  <si>
    <t>cirkógejzír fűtéssel rendelkezik</t>
  </si>
  <si>
    <t>egyedi fűtéssel rendelkezik</t>
  </si>
  <si>
    <t>egyedi fűtésűből:</t>
  </si>
  <si>
    <t>távfűtött</t>
  </si>
  <si>
    <t>korszerű</t>
  </si>
  <si>
    <t>hagyományos</t>
  </si>
  <si>
    <t>Az összes közmű van</t>
  </si>
  <si>
    <t>Villany, víz, csatorna van</t>
  </si>
  <si>
    <t>Villany, víz, gáz van</t>
  </si>
  <si>
    <t>Villany, víz van</t>
  </si>
  <si>
    <t>Villany, gáz van</t>
  </si>
  <si>
    <t>Csak villany van</t>
  </si>
  <si>
    <t>Csak víz van</t>
  </si>
  <si>
    <t>Csak gáz van</t>
  </si>
  <si>
    <t>Egyéb, többi</t>
  </si>
  <si>
    <t xml:space="preserve"> melegvíz-ellátottsággal</t>
  </si>
  <si>
    <t xml:space="preserve"> melegvíz-ellátottság nélkül</t>
  </si>
  <si>
    <t xml:space="preserve"> vízmérő van</t>
  </si>
  <si>
    <t xml:space="preserve"> vízmérő nincs</t>
  </si>
  <si>
    <t xml:space="preserve"> Nem lakás célú helyiségek</t>
  </si>
  <si>
    <t>Forgalomképes</t>
  </si>
  <si>
    <t>Korlátozottan forgalomképes</t>
  </si>
  <si>
    <t>Forgalomképtelen</t>
  </si>
  <si>
    <t>A helyiségek</t>
  </si>
  <si>
    <t xml:space="preserve">száma, 
db                                        </t>
  </si>
  <si>
    <r>
      <t>alapterülete, 
m</t>
    </r>
    <r>
      <rPr>
        <vertAlign val="superscript"/>
        <sz val="9"/>
        <rFont val="Arial CE"/>
        <family val="0"/>
      </rPr>
      <t xml:space="preserve">2    </t>
    </r>
    <r>
      <rPr>
        <sz val="9"/>
        <rFont val="Arial CE"/>
        <family val="2"/>
      </rPr>
      <t xml:space="preserve">                            </t>
    </r>
  </si>
  <si>
    <t>helyiségek száma, db</t>
  </si>
  <si>
    <t>A helyiségek száma összesen</t>
  </si>
  <si>
    <t>Közmű ellátottság</t>
  </si>
  <si>
    <t xml:space="preserve"> az összes közmű van</t>
  </si>
  <si>
    <t xml:space="preserve"> villany, víz, csatorna van</t>
  </si>
  <si>
    <t xml:space="preserve"> villany, víz, gáz van</t>
  </si>
  <si>
    <t xml:space="preserve"> csak villany van</t>
  </si>
  <si>
    <t xml:space="preserve"> csak víz van</t>
  </si>
  <si>
    <t>Az összes helyiségből</t>
  </si>
  <si>
    <t>12614 színház</t>
  </si>
  <si>
    <t>12615 mozi</t>
  </si>
  <si>
    <t>12621 könyvtár</t>
  </si>
  <si>
    <t>12645 körzeti orvosi rendelő</t>
  </si>
  <si>
    <t>12632 óvoda</t>
  </si>
  <si>
    <t>12631 bölcsőde</t>
  </si>
  <si>
    <t>M</t>
  </si>
  <si>
    <t xml:space="preserve"> Az ingatlanvagyonban bekövetkezett változások – összesítő</t>
  </si>
  <si>
    <t>Az ingatlan</t>
  </si>
  <si>
    <t>mennyisége</t>
  </si>
  <si>
    <t>értéke</t>
  </si>
  <si>
    <t>összes előfordulás-szám</t>
  </si>
  <si>
    <t>ebből: változás</t>
  </si>
  <si>
    <t>összes</t>
  </si>
  <si>
    <t>növekedés</t>
  </si>
  <si>
    <t>csökkenés</t>
  </si>
  <si>
    <t>bruttó</t>
  </si>
  <si>
    <t>Új építés</t>
  </si>
  <si>
    <t>Vétel</t>
  </si>
  <si>
    <t>Eladás</t>
  </si>
  <si>
    <t>Részingatlan-eladás</t>
  </si>
  <si>
    <t>Egyházi tulajdonba adás</t>
  </si>
  <si>
    <t>Gazdasági társaságba való bevitel</t>
  </si>
  <si>
    <t>Épület, építmény bontása</t>
  </si>
  <si>
    <t>Épület felújítása, rekonstrukciója</t>
  </si>
  <si>
    <t>Lakás, nem lakás célú helyiség felújítása, korszerűsítése</t>
  </si>
  <si>
    <t>Ingatlan belterületbe vonása külterületből</t>
  </si>
  <si>
    <t>Ingatlan  külterületbe csatolása belterületből</t>
  </si>
  <si>
    <t>Számvitelben értékelés</t>
  </si>
  <si>
    <t>Számvitelben nem szereplő értékelés</t>
  </si>
  <si>
    <t>Számvitelben a 12. számlacsoportból a 16. számlacsoportba átvezetve</t>
  </si>
  <si>
    <t>Egyéb</t>
  </si>
  <si>
    <t>Az ingatlanvagyonban bekövetkezett változások</t>
  </si>
  <si>
    <r>
      <t>J</t>
    </r>
    <r>
      <rPr>
        <b/>
        <sz val="11"/>
        <rFont val="Arial CE"/>
        <family val="2"/>
      </rPr>
      <t xml:space="preserve"> 45</t>
    </r>
  </si>
  <si>
    <t>Közös tulajdon</t>
  </si>
  <si>
    <t>Önkormányzat településazonosítója</t>
  </si>
  <si>
    <t>Ingatlan</t>
  </si>
  <si>
    <t>Tulajdoni hányad</t>
  </si>
  <si>
    <t>I/N</t>
  </si>
  <si>
    <t>Ingatlanjelleg</t>
  </si>
  <si>
    <t>Közös tulajdonú ingatlan megnevezése</t>
  </si>
  <si>
    <t xml:space="preserve">A statisztika 2–43. táblázataiban adatot jelentő önkormányzat </t>
  </si>
  <si>
    <t>címe (település KSH-kódja)</t>
  </si>
  <si>
    <t>helyrajzi száma</t>
  </si>
  <si>
    <t>neve</t>
  </si>
  <si>
    <t>KSH</t>
  </si>
  <si>
    <t>2018449</t>
  </si>
  <si>
    <t xml:space="preserve">   3429</t>
  </si>
  <si>
    <t>/</t>
  </si>
  <si>
    <t xml:space="preserve">    </t>
  </si>
  <si>
    <t xml:space="preserve">  </t>
  </si>
  <si>
    <t xml:space="preserve">     8</t>
  </si>
  <si>
    <t xml:space="preserve">    24</t>
  </si>
  <si>
    <t>00005</t>
  </si>
  <si>
    <t>ERDO</t>
  </si>
  <si>
    <t>Zalaszentmihály</t>
  </si>
  <si>
    <t xml:space="preserve">   4302</t>
  </si>
  <si>
    <t xml:space="preserve">    25</t>
  </si>
  <si>
    <t xml:space="preserve">    28</t>
  </si>
  <si>
    <t>Gyümölcsös</t>
  </si>
  <si>
    <t xml:space="preserve">   4303</t>
  </si>
  <si>
    <t>Erdő</t>
  </si>
  <si>
    <t xml:space="preserve">   4304</t>
  </si>
  <si>
    <t>Gyep (rét)</t>
  </si>
  <si>
    <t xml:space="preserve">   4305</t>
  </si>
  <si>
    <t xml:space="preserve">   4307</t>
  </si>
  <si>
    <t xml:space="preserve">     2</t>
  </si>
  <si>
    <t xml:space="preserve">   4174</t>
  </si>
  <si>
    <t xml:space="preserve">    52</t>
  </si>
  <si>
    <t xml:space="preserve">   840</t>
  </si>
  <si>
    <t>Szőlő és gazdasági épület</t>
  </si>
  <si>
    <t xml:space="preserve">   4175</t>
  </si>
  <si>
    <t xml:space="preserve">    66</t>
  </si>
  <si>
    <t xml:space="preserve">   4137</t>
  </si>
  <si>
    <t xml:space="preserve">     1</t>
  </si>
  <si>
    <t xml:space="preserve">   4133</t>
  </si>
  <si>
    <t xml:space="preserve">    560</t>
  </si>
  <si>
    <t>00001</t>
  </si>
  <si>
    <t>Beépítetlen terület</t>
  </si>
  <si>
    <t xml:space="preserve">   3421</t>
  </si>
  <si>
    <t xml:space="preserve">   1</t>
  </si>
  <si>
    <t xml:space="preserve">     4</t>
  </si>
  <si>
    <t xml:space="preserve">   3888</t>
  </si>
  <si>
    <t xml:space="preserve">     3</t>
  </si>
  <si>
    <t>Kert</t>
  </si>
  <si>
    <t xml:space="preserve">   3980</t>
  </si>
  <si>
    <t xml:space="preserve">   3981</t>
  </si>
  <si>
    <t xml:space="preserve">   4071</t>
  </si>
  <si>
    <t xml:space="preserve">   4070</t>
  </si>
  <si>
    <t xml:space="preserve">   4078</t>
  </si>
  <si>
    <t xml:space="preserve">     6</t>
  </si>
  <si>
    <t xml:space="preserve">    12</t>
  </si>
  <si>
    <t xml:space="preserve">   4077</t>
  </si>
  <si>
    <t xml:space="preserve">   4082</t>
  </si>
  <si>
    <t xml:space="preserve">   4081</t>
  </si>
  <si>
    <t xml:space="preserve">   4117</t>
  </si>
  <si>
    <t xml:space="preserve">    96</t>
  </si>
  <si>
    <t xml:space="preserve">   2</t>
  </si>
  <si>
    <t xml:space="preserve">   4118</t>
  </si>
  <si>
    <t xml:space="preserve">   4119</t>
  </si>
  <si>
    <t>2032054</t>
  </si>
  <si>
    <t xml:space="preserve">  01093</t>
  </si>
  <si>
    <t xml:space="preserve">    39</t>
  </si>
  <si>
    <t xml:space="preserve"> 10000</t>
  </si>
  <si>
    <t>22244</t>
  </si>
  <si>
    <t>TV és rádió adó Zalaegerszeg</t>
  </si>
  <si>
    <t>Zalaegerszeg</t>
  </si>
  <si>
    <t xml:space="preserve">   0204</t>
  </si>
  <si>
    <t xml:space="preserve">   5</t>
  </si>
  <si>
    <t xml:space="preserve">   100</t>
  </si>
  <si>
    <t>170174</t>
  </si>
  <si>
    <t>Szántó</t>
  </si>
  <si>
    <t xml:space="preserve">   3926</t>
  </si>
  <si>
    <t xml:space="preserve">    40</t>
  </si>
  <si>
    <t xml:space="preserve">    80</t>
  </si>
  <si>
    <t xml:space="preserve">    027</t>
  </si>
  <si>
    <t xml:space="preserve">   7</t>
  </si>
  <si>
    <t xml:space="preserve">    10</t>
  </si>
  <si>
    <t>Termőföld</t>
  </si>
  <si>
    <t>22.melléklet a közös önkormányzati hivatal pénzmaradványa, eredménykimutat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</si>
</sst>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,&quot;Ft&quot;"/>
    <numFmt numFmtId="165" formatCode="000"/>
    <numFmt numFmtId="166" formatCode="00"/>
    <numFmt numFmtId="167" formatCode="#,##0;&quot;-&quot;#,##0"/>
    <numFmt numFmtId="168" formatCode="#,##0.00&quot; &quot;[$Ft-40E];[Red]&quot;-&quot;#,##0.00&quot; &quot;[$Ft-40E]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_-* #,##0\ _F_t_-;\-* #,##0\ _F_t_-;_-* &quot;-&quot;??\ _F_t_-;_-@_-"/>
    <numFmt numFmtId="174" formatCode="#,##0.0_ ;[Red]\-#,##0.0\ "/>
    <numFmt numFmtId="175" formatCode="#,##0\ &quot;Ft&quot;"/>
    <numFmt numFmtId="176" formatCode="[$-1040E]#,##0\ &quot;Ft&quot;"/>
    <numFmt numFmtId="177" formatCode="0__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.000"/>
    <numFmt numFmtId="183" formatCode="#,##0.0"/>
  </numFmts>
  <fonts count="110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Verdana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name val="Liberation Sans"/>
      <family val="0"/>
    </font>
    <font>
      <b/>
      <sz val="7"/>
      <name val="Calibri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name val="Verdana"/>
      <family val="2"/>
    </font>
    <font>
      <sz val="7"/>
      <name val="Arial"/>
      <family val="2"/>
    </font>
    <font>
      <sz val="7"/>
      <color indexed="8"/>
      <name val="Liberation Sans"/>
      <family val="0"/>
    </font>
    <font>
      <sz val="11"/>
      <color indexed="8"/>
      <name val="Liberation Sans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Liberation Sans"/>
      <family val="0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2"/>
      <name val="Garamond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name val="Liberation Sans"/>
      <family val="0"/>
    </font>
    <font>
      <b/>
      <sz val="12"/>
      <name val="Garamond"/>
      <family val="1"/>
    </font>
    <font>
      <b/>
      <sz val="7"/>
      <color indexed="8"/>
      <name val="Verdana"/>
      <family val="2"/>
    </font>
    <font>
      <sz val="10"/>
      <name val="Arial CE"/>
      <family val="0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 MT"/>
      <family val="0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name val="Arial"/>
      <family val="2"/>
    </font>
    <font>
      <sz val="9"/>
      <color indexed="8"/>
      <name val="Arial CE"/>
      <family val="2"/>
    </font>
    <font>
      <vertAlign val="superscript"/>
      <sz val="9"/>
      <color indexed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sz val="9"/>
      <color indexed="63"/>
      <name val="Arial CE"/>
      <family val="0"/>
    </font>
    <font>
      <sz val="8"/>
      <color indexed="8"/>
      <name val="Arial CE"/>
      <family val="2"/>
    </font>
    <font>
      <b/>
      <sz val="9"/>
      <color indexed="63"/>
      <name val="Arial CE"/>
      <family val="0"/>
    </font>
    <font>
      <sz val="11"/>
      <color indexed="8"/>
      <name val="Arial CE"/>
      <family val="2"/>
    </font>
    <font>
      <sz val="9"/>
      <color indexed="8"/>
      <name val="TimesNewRomanPS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9"/>
      <name val="Arial CE"/>
      <family val="0"/>
    </font>
    <font>
      <b/>
      <sz val="13"/>
      <color indexed="8"/>
      <name val="Arial CE"/>
      <family val="2"/>
    </font>
    <font>
      <b/>
      <vertAlign val="subscript"/>
      <sz val="10"/>
      <color indexed="8"/>
      <name val="Arial CE"/>
      <family val="2"/>
    </font>
    <font>
      <sz val="8"/>
      <name val="Arial"/>
      <family val="2"/>
    </font>
    <font>
      <vertAlign val="superscript"/>
      <sz val="8"/>
      <color indexed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Liberation San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Liberation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b/>
      <i/>
      <sz val="16"/>
      <color theme="1"/>
      <name val="Liberation San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9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0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15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92" fillId="24" borderId="1" applyNumberFormat="0" applyAlignment="0" applyProtection="0"/>
    <xf numFmtId="0" fontId="38" fillId="0" borderId="0" applyNumberFormat="0" applyAlignment="0" applyProtection="0"/>
    <xf numFmtId="0" fontId="38" fillId="0" borderId="0" applyNumberFormat="0" applyAlignment="0" applyProtection="0"/>
    <xf numFmtId="0" fontId="93" fillId="0" borderId="0" applyNumberFormat="0" applyFill="0" applyBorder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25" borderId="5" applyNumberFormat="0" applyAlignment="0" applyProtection="0"/>
    <xf numFmtId="0" fontId="98" fillId="0" borderId="0">
      <alignment/>
      <protection/>
    </xf>
    <xf numFmtId="0" fontId="3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38" fillId="0" borderId="0" applyNumberFormat="0" applyBorder="0" applyAlignment="0" applyProtection="0"/>
    <xf numFmtId="0" fontId="100" fillId="0" borderId="0">
      <alignment horizontal="center"/>
      <protection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Border="0" applyAlignment="0" applyProtection="0"/>
    <xf numFmtId="0" fontId="100" fillId="0" borderId="0">
      <alignment horizontal="center" textRotation="90"/>
      <protection/>
    </xf>
    <xf numFmtId="0" fontId="101" fillId="0" borderId="6" applyNumberFormat="0" applyFill="0" applyAlignment="0" applyProtection="0"/>
    <xf numFmtId="0" fontId="38" fillId="0" borderId="0" applyNumberFormat="0" applyAlignment="0" applyProtection="0"/>
    <xf numFmtId="0" fontId="18" fillId="26" borderId="7" applyNumberFormat="0" applyFont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102" fillId="33" borderId="0" applyNumberFormat="0" applyBorder="0" applyAlignment="0" applyProtection="0"/>
    <xf numFmtId="0" fontId="103" fillId="34" borderId="8" applyNumberFormat="0" applyAlignment="0" applyProtection="0"/>
    <xf numFmtId="0" fontId="38" fillId="0" borderId="0" applyNumberFormat="0" applyFill="0" applyAlignment="0" applyProtection="0"/>
    <xf numFmtId="0" fontId="104" fillId="0" borderId="0" applyNumberFormat="0" applyFill="0" applyBorder="0" applyAlignment="0" applyProtection="0"/>
    <xf numFmtId="0" fontId="38" fillId="0" borderId="0" applyNumberFormat="0" applyBorder="0" applyAlignment="0" applyProtection="0"/>
    <xf numFmtId="0" fontId="38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90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ont="0" applyAlignment="0" applyProtection="0"/>
    <xf numFmtId="0" fontId="38" fillId="0" borderId="0" applyNumberFormat="0" applyAlignment="0" applyProtection="0"/>
    <xf numFmtId="0" fontId="105" fillId="0" borderId="9" applyNumberFormat="0" applyFill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06" fillId="0" borderId="0">
      <alignment/>
      <protection/>
    </xf>
    <xf numFmtId="168" fontId="106" fillId="0" borderId="0">
      <alignment/>
      <protection/>
    </xf>
    <xf numFmtId="0" fontId="107" fillId="35" borderId="0" applyNumberFormat="0" applyBorder="0" applyAlignment="0" applyProtection="0"/>
    <xf numFmtId="0" fontId="108" fillId="36" borderId="0" applyNumberFormat="0" applyBorder="0" applyAlignment="0" applyProtection="0"/>
    <xf numFmtId="0" fontId="109" fillId="34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Border="0" applyAlignment="0" applyProtection="0"/>
  </cellStyleXfs>
  <cellXfs count="1362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3" fillId="37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38" borderId="11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/>
    </xf>
    <xf numFmtId="0" fontId="4" fillId="0" borderId="11" xfId="0" applyFont="1" applyBorder="1" applyAlignment="1" applyProtection="1">
      <alignment vertical="center" wrapText="1"/>
      <protection locked="0"/>
    </xf>
    <xf numFmtId="0" fontId="14" fillId="4" borderId="11" xfId="0" applyFont="1" applyFill="1" applyBorder="1" applyAlignment="1">
      <alignment/>
    </xf>
    <xf numFmtId="0" fontId="17" fillId="0" borderId="0" xfId="0" applyFont="1" applyAlignment="1">
      <alignment horizontal="left"/>
    </xf>
    <xf numFmtId="0" fontId="12" fillId="39" borderId="12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left"/>
    </xf>
    <xf numFmtId="0" fontId="12" fillId="39" borderId="12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horizontal="left"/>
    </xf>
    <xf numFmtId="0" fontId="15" fillId="40" borderId="11" xfId="0" applyFont="1" applyFill="1" applyBorder="1" applyAlignment="1" applyProtection="1">
      <alignment vertical="center" wrapText="1"/>
      <protection locked="0"/>
    </xf>
    <xf numFmtId="0" fontId="16" fillId="40" borderId="11" xfId="0" applyFont="1" applyFill="1" applyBorder="1" applyAlignment="1">
      <alignment horizontal="left"/>
    </xf>
    <xf numFmtId="0" fontId="15" fillId="41" borderId="11" xfId="0" applyFont="1" applyFill="1" applyBorder="1" applyAlignment="1" applyProtection="1">
      <alignment vertical="center" wrapText="1"/>
      <protection locked="0"/>
    </xf>
    <xf numFmtId="0" fontId="16" fillId="41" borderId="11" xfId="0" applyFont="1" applyFill="1" applyBorder="1" applyAlignment="1">
      <alignment horizontal="left"/>
    </xf>
    <xf numFmtId="0" fontId="15" fillId="42" borderId="11" xfId="0" applyFont="1" applyFill="1" applyBorder="1" applyAlignment="1" applyProtection="1">
      <alignment vertical="center" wrapText="1"/>
      <protection locked="0"/>
    </xf>
    <xf numFmtId="0" fontId="16" fillId="42" borderId="11" xfId="0" applyFont="1" applyFill="1" applyBorder="1" applyAlignment="1">
      <alignment horizontal="left"/>
    </xf>
    <xf numFmtId="0" fontId="15" fillId="43" borderId="11" xfId="0" applyFont="1" applyFill="1" applyBorder="1" applyAlignment="1" applyProtection="1">
      <alignment vertical="center" wrapText="1"/>
      <protection locked="0"/>
    </xf>
    <xf numFmtId="0" fontId="16" fillId="43" borderId="11" xfId="0" applyFont="1" applyFill="1" applyBorder="1" applyAlignment="1">
      <alignment horizontal="left"/>
    </xf>
    <xf numFmtId="0" fontId="15" fillId="44" borderId="11" xfId="0" applyFont="1" applyFill="1" applyBorder="1" applyAlignment="1" applyProtection="1">
      <alignment vertical="center" wrapText="1"/>
      <protection locked="0"/>
    </xf>
    <xf numFmtId="0" fontId="16" fillId="44" borderId="11" xfId="0" applyFont="1" applyFill="1" applyBorder="1" applyAlignment="1">
      <alignment horizontal="left"/>
    </xf>
    <xf numFmtId="0" fontId="15" fillId="45" borderId="11" xfId="0" applyFont="1" applyFill="1" applyBorder="1" applyAlignment="1" applyProtection="1">
      <alignment vertical="center" wrapText="1"/>
      <protection locked="0"/>
    </xf>
    <xf numFmtId="0" fontId="16" fillId="45" borderId="11" xfId="0" applyFont="1" applyFill="1" applyBorder="1" applyAlignment="1">
      <alignment horizontal="left"/>
    </xf>
    <xf numFmtId="0" fontId="15" fillId="46" borderId="11" xfId="0" applyFont="1" applyFill="1" applyBorder="1" applyAlignment="1" applyProtection="1">
      <alignment vertical="center" wrapText="1"/>
      <protection locked="0"/>
    </xf>
    <xf numFmtId="0" fontId="16" fillId="46" borderId="11" xfId="0" applyFont="1" applyFill="1" applyBorder="1" applyAlignment="1">
      <alignment horizontal="left"/>
    </xf>
    <xf numFmtId="0" fontId="12" fillId="44" borderId="11" xfId="0" applyFont="1" applyFill="1" applyBorder="1" applyAlignment="1" applyProtection="1">
      <alignment vertical="center" wrapText="1"/>
      <protection locked="0"/>
    </xf>
    <xf numFmtId="0" fontId="17" fillId="0" borderId="11" xfId="0" applyFont="1" applyBorder="1" applyAlignment="1">
      <alignment horizontal="left"/>
    </xf>
    <xf numFmtId="3" fontId="9" fillId="0" borderId="13" xfId="0" applyNumberFormat="1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7" fillId="40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4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41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42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42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43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43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44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4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45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45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46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46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>
      <alignment horizontal="center"/>
    </xf>
    <xf numFmtId="3" fontId="10" fillId="44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44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 locked="0"/>
    </xf>
    <xf numFmtId="3" fontId="15" fillId="4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41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4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43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44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45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46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44" borderId="11" xfId="0" applyNumberFormat="1" applyFont="1" applyFill="1" applyBorder="1" applyAlignment="1" applyProtection="1">
      <alignment horizontal="center" vertical="top" wrapText="1"/>
      <protection locked="0"/>
    </xf>
    <xf numFmtId="3" fontId="0" fillId="0" borderId="11" xfId="0" applyNumberFormat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38" borderId="11" xfId="0" applyNumberFormat="1" applyFill="1" applyBorder="1" applyAlignment="1">
      <alignment horizontal="center"/>
    </xf>
    <xf numFmtId="3" fontId="14" fillId="4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3" fontId="7" fillId="47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48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49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5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51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52" borderId="10" xfId="0" applyNumberFormat="1" applyFont="1" applyFill="1" applyBorder="1" applyAlignment="1" applyProtection="1">
      <alignment horizontal="center" vertical="top" wrapText="1"/>
      <protection locked="0"/>
    </xf>
    <xf numFmtId="1" fontId="19" fillId="0" borderId="12" xfId="0" applyNumberFormat="1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3" fontId="19" fillId="37" borderId="11" xfId="0" applyNumberFormat="1" applyFont="1" applyFill="1" applyBorder="1" applyAlignment="1">
      <alignment horizontal="center"/>
    </xf>
    <xf numFmtId="3" fontId="0" fillId="53" borderId="11" xfId="0" applyNumberFormat="1" applyFill="1" applyBorder="1" applyAlignment="1">
      <alignment horizontal="center"/>
    </xf>
    <xf numFmtId="3" fontId="14" fillId="37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20" fillId="0" borderId="11" xfId="0" applyNumberFormat="1" applyFont="1" applyBorder="1" applyAlignment="1">
      <alignment vertical="center" wrapText="1"/>
    </xf>
    <xf numFmtId="3" fontId="20" fillId="54" borderId="11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1" fillId="55" borderId="11" xfId="0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12" fillId="39" borderId="11" xfId="0" applyFont="1" applyFill="1" applyBorder="1" applyAlignment="1" applyProtection="1">
      <alignment horizontal="left" vertical="center" wrapText="1"/>
      <protection locked="0"/>
    </xf>
    <xf numFmtId="3" fontId="0" fillId="37" borderId="11" xfId="0" applyNumberFormat="1" applyFill="1" applyBorder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55" borderId="11" xfId="0" applyFont="1" applyFill="1" applyBorder="1" applyAlignment="1">
      <alignment horizontal="center" wrapText="1"/>
    </xf>
    <xf numFmtId="0" fontId="6" fillId="55" borderId="11" xfId="0" applyFont="1" applyFill="1" applyBorder="1" applyAlignment="1">
      <alignment horizontal="center"/>
    </xf>
    <xf numFmtId="0" fontId="6" fillId="56" borderId="11" xfId="0" applyFont="1" applyFill="1" applyBorder="1" applyAlignment="1">
      <alignment horizontal="center"/>
    </xf>
    <xf numFmtId="3" fontId="6" fillId="56" borderId="11" xfId="0" applyNumberFormat="1" applyFont="1" applyFill="1" applyBorder="1" applyAlignment="1">
      <alignment horizontal="center"/>
    </xf>
    <xf numFmtId="0" fontId="6" fillId="56" borderId="11" xfId="0" applyFont="1" applyFill="1" applyBorder="1" applyAlignment="1">
      <alignment/>
    </xf>
    <xf numFmtId="3" fontId="6" fillId="56" borderId="11" xfId="0" applyNumberFormat="1" applyFont="1" applyFill="1" applyBorder="1" applyAlignment="1">
      <alignment/>
    </xf>
    <xf numFmtId="3" fontId="6" fillId="56" borderId="11" xfId="69" applyNumberFormat="1" applyFont="1" applyFill="1" applyBorder="1" applyAlignment="1">
      <alignment horizontal="center"/>
    </xf>
    <xf numFmtId="0" fontId="19" fillId="37" borderId="11" xfId="0" applyFont="1" applyFill="1" applyBorder="1" applyAlignment="1">
      <alignment/>
    </xf>
    <xf numFmtId="3" fontId="19" fillId="37" borderId="11" xfId="0" applyNumberFormat="1" applyFont="1" applyFill="1" applyBorder="1" applyAlignment="1">
      <alignment/>
    </xf>
    <xf numFmtId="3" fontId="19" fillId="37" borderId="11" xfId="69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12" xfId="0" applyFont="1" applyBorder="1" applyAlignment="1" applyProtection="1">
      <alignment vertical="center" wrapText="1"/>
      <protection locked="0"/>
    </xf>
    <xf numFmtId="0" fontId="29" fillId="54" borderId="11" xfId="0" applyFont="1" applyFill="1" applyBorder="1" applyAlignment="1" applyProtection="1">
      <alignment vertical="center" wrapText="1"/>
      <protection locked="0"/>
    </xf>
    <xf numFmtId="3" fontId="30" fillId="54" borderId="0" xfId="0" applyNumberFormat="1" applyFont="1" applyFill="1" applyAlignment="1">
      <alignment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9" fillId="54" borderId="0" xfId="0" applyFont="1" applyFill="1" applyBorder="1" applyAlignment="1" applyProtection="1">
      <alignment vertical="center" wrapText="1"/>
      <protection locked="0"/>
    </xf>
    <xf numFmtId="0" fontId="30" fillId="54" borderId="0" xfId="0" applyFont="1" applyFill="1" applyAlignment="1">
      <alignment/>
    </xf>
    <xf numFmtId="0" fontId="25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0" fillId="37" borderId="0" xfId="0" applyFont="1" applyFill="1" applyAlignment="1">
      <alignment/>
    </xf>
    <xf numFmtId="3" fontId="30" fillId="37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5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38" fontId="6" fillId="0" borderId="11" xfId="69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55" borderId="11" xfId="0" applyFont="1" applyFill="1" applyBorder="1" applyAlignment="1">
      <alignment/>
    </xf>
    <xf numFmtId="38" fontId="6" fillId="55" borderId="11" xfId="69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38" fontId="6" fillId="0" borderId="11" xfId="69" applyNumberFormat="1" applyFont="1" applyFill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38" fontId="31" fillId="0" borderId="11" xfId="69" applyNumberFormat="1" applyFont="1" applyFill="1" applyBorder="1" applyAlignment="1">
      <alignment horizontal="right" vertical="top" wrapText="1"/>
    </xf>
    <xf numFmtId="0" fontId="31" fillId="0" borderId="11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38" fontId="3" fillId="0" borderId="11" xfId="69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wrapText="1"/>
    </xf>
    <xf numFmtId="38" fontId="31" fillId="0" borderId="11" xfId="69" applyNumberFormat="1" applyFont="1" applyFill="1" applyBorder="1" applyAlignment="1">
      <alignment horizontal="right" vertical="top"/>
    </xf>
    <xf numFmtId="38" fontId="31" fillId="0" borderId="11" xfId="69" applyNumberFormat="1" applyFont="1" applyBorder="1" applyAlignment="1">
      <alignment horizontal="right" wrapText="1"/>
    </xf>
    <xf numFmtId="0" fontId="31" fillId="55" borderId="11" xfId="0" applyFont="1" applyFill="1" applyBorder="1" applyAlignment="1">
      <alignment horizontal="left"/>
    </xf>
    <xf numFmtId="0" fontId="31" fillId="55" borderId="11" xfId="0" applyFont="1" applyFill="1" applyBorder="1" applyAlignment="1">
      <alignment horizontal="left" wrapText="1"/>
    </xf>
    <xf numFmtId="38" fontId="31" fillId="55" borderId="11" xfId="69" applyNumberFormat="1" applyFont="1" applyFill="1" applyBorder="1" applyAlignment="1">
      <alignment horizontal="right" vertical="top" wrapText="1"/>
    </xf>
    <xf numFmtId="0" fontId="31" fillId="55" borderId="11" xfId="0" applyFont="1" applyFill="1" applyBorder="1" applyAlignment="1">
      <alignment/>
    </xf>
    <xf numFmtId="0" fontId="3" fillId="55" borderId="11" xfId="0" applyFont="1" applyFill="1" applyBorder="1" applyAlignment="1">
      <alignment wrapText="1"/>
    </xf>
    <xf numFmtId="0" fontId="3" fillId="55" borderId="11" xfId="0" applyFont="1" applyFill="1" applyBorder="1" applyAlignment="1">
      <alignment/>
    </xf>
    <xf numFmtId="38" fontId="31" fillId="55" borderId="11" xfId="69" applyNumberFormat="1" applyFont="1" applyFill="1" applyBorder="1" applyAlignment="1">
      <alignment horizontal="right" vertical="top"/>
    </xf>
    <xf numFmtId="0" fontId="31" fillId="0" borderId="11" xfId="0" applyFont="1" applyFill="1" applyBorder="1" applyAlignment="1">
      <alignment/>
    </xf>
    <xf numFmtId="38" fontId="31" fillId="0" borderId="11" xfId="69" applyNumberFormat="1" applyFont="1" applyFill="1" applyBorder="1" applyAlignment="1">
      <alignment horizontal="right"/>
    </xf>
    <xf numFmtId="0" fontId="31" fillId="55" borderId="11" xfId="0" applyFont="1" applyFill="1" applyBorder="1" applyAlignment="1">
      <alignment wrapText="1"/>
    </xf>
    <xf numFmtId="0" fontId="3" fillId="55" borderId="11" xfId="0" applyFont="1" applyFill="1" applyBorder="1" applyAlignment="1">
      <alignment horizontal="left" wrapText="1"/>
    </xf>
    <xf numFmtId="38" fontId="3" fillId="55" borderId="11" xfId="69" applyNumberFormat="1" applyFont="1" applyFill="1" applyBorder="1" applyAlignment="1">
      <alignment horizontal="right" vertical="center" wrapText="1"/>
    </xf>
    <xf numFmtId="38" fontId="3" fillId="55" borderId="11" xfId="69" applyNumberFormat="1" applyFont="1" applyFill="1" applyBorder="1" applyAlignment="1">
      <alignment horizontal="right" vertical="center"/>
    </xf>
    <xf numFmtId="38" fontId="31" fillId="37" borderId="11" xfId="69" applyNumberFormat="1" applyFont="1" applyFill="1" applyBorder="1" applyAlignment="1">
      <alignment horizontal="right" wrapText="1"/>
    </xf>
    <xf numFmtId="38" fontId="31" fillId="37" borderId="11" xfId="69" applyNumberFormat="1" applyFont="1" applyFill="1" applyBorder="1" applyAlignment="1">
      <alignment horizontal="right"/>
    </xf>
    <xf numFmtId="3" fontId="31" fillId="55" borderId="11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174" fontId="6" fillId="0" borderId="11" xfId="69" applyNumberFormat="1" applyFont="1" applyBorder="1" applyAlignment="1">
      <alignment horizontal="right" vertical="top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vertical="top" wrapText="1"/>
    </xf>
    <xf numFmtId="173" fontId="32" fillId="0" borderId="11" xfId="69" applyNumberFormat="1" applyFont="1" applyBorder="1" applyAlignment="1">
      <alignment horizontal="justify" vertical="top" wrapText="1"/>
    </xf>
    <xf numFmtId="173" fontId="32" fillId="0" borderId="11" xfId="69" applyNumberFormat="1" applyFont="1" applyBorder="1" applyAlignment="1">
      <alignment horizontal="right" vertical="top" wrapText="1"/>
    </xf>
    <xf numFmtId="2" fontId="0" fillId="0" borderId="11" xfId="0" applyNumberForma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38" fontId="6" fillId="0" borderId="11" xfId="69" applyNumberFormat="1" applyFont="1" applyFill="1" applyBorder="1" applyAlignment="1">
      <alignment horizontal="right" vertical="top"/>
    </xf>
    <xf numFmtId="38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32" fillId="0" borderId="11" xfId="0" applyFont="1" applyBorder="1" applyAlignment="1">
      <alignment/>
    </xf>
    <xf numFmtId="38" fontId="2" fillId="0" borderId="11" xfId="69" applyNumberFormat="1" applyFont="1" applyFill="1" applyBorder="1" applyAlignment="1">
      <alignment horizontal="right" vertical="center" wrapText="1"/>
    </xf>
    <xf numFmtId="38" fontId="6" fillId="0" borderId="11" xfId="69" applyNumberFormat="1" applyFont="1" applyFill="1" applyBorder="1" applyAlignment="1">
      <alignment horizontal="right" vertical="top" wrapText="1"/>
    </xf>
    <xf numFmtId="38" fontId="32" fillId="0" borderId="11" xfId="69" applyNumberFormat="1" applyFont="1" applyBorder="1" applyAlignment="1">
      <alignment/>
    </xf>
    <xf numFmtId="0" fontId="36" fillId="0" borderId="11" xfId="0" applyFont="1" applyBorder="1" applyAlignment="1">
      <alignment/>
    </xf>
    <xf numFmtId="38" fontId="36" fillId="0" borderId="11" xfId="69" applyNumberFormat="1" applyFont="1" applyBorder="1" applyAlignment="1">
      <alignment/>
    </xf>
    <xf numFmtId="38" fontId="36" fillId="0" borderId="11" xfId="69" applyNumberFormat="1" applyFont="1" applyBorder="1" applyAlignment="1">
      <alignment horizontal="right" wrapText="1"/>
    </xf>
    <xf numFmtId="0" fontId="36" fillId="0" borderId="11" xfId="0" applyFont="1" applyBorder="1" applyAlignment="1">
      <alignment/>
    </xf>
    <xf numFmtId="0" fontId="6" fillId="55" borderId="11" xfId="0" applyFont="1" applyFill="1" applyBorder="1" applyAlignment="1">
      <alignment horizontal="center" vertical="center" wrapText="1"/>
    </xf>
    <xf numFmtId="173" fontId="6" fillId="0" borderId="11" xfId="69" applyNumberFormat="1" applyFont="1" applyBorder="1" applyAlignment="1">
      <alignment horizontal="center" vertical="top" wrapText="1"/>
    </xf>
    <xf numFmtId="0" fontId="6" fillId="55" borderId="11" xfId="0" applyFont="1" applyFill="1" applyBorder="1" applyAlignment="1">
      <alignment vertical="top" wrapText="1"/>
    </xf>
    <xf numFmtId="173" fontId="6" fillId="55" borderId="11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37" fillId="57" borderId="20" xfId="93" applyFont="1" applyFill="1" applyBorder="1" applyAlignment="1" applyProtection="1">
      <alignment horizontal="left" vertical="center" wrapText="1" readingOrder="1"/>
      <protection locked="0"/>
    </xf>
    <xf numFmtId="0" fontId="4" fillId="0" borderId="21" xfId="93" applyFont="1" applyBorder="1" applyAlignment="1" applyProtection="1">
      <alignment horizontal="center" vertical="center" wrapText="1" readingOrder="1"/>
      <protection locked="0"/>
    </xf>
    <xf numFmtId="0" fontId="4" fillId="0" borderId="21" xfId="93" applyFont="1" applyBorder="1" applyAlignment="1" applyProtection="1">
      <alignment horizontal="left" vertical="center" wrapText="1" readingOrder="1"/>
      <protection locked="0"/>
    </xf>
    <xf numFmtId="176" fontId="4" fillId="0" borderId="21" xfId="93" applyNumberFormat="1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0" fontId="38" fillId="0" borderId="22" xfId="93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15" fillId="0" borderId="11" xfId="0" applyNumberFormat="1" applyFont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175" fontId="15" fillId="0" borderId="11" xfId="0" applyNumberFormat="1" applyFont="1" applyBorder="1" applyAlignment="1" applyProtection="1">
      <alignment vertical="center" wrapText="1"/>
      <protection locked="0"/>
    </xf>
    <xf numFmtId="175" fontId="0" fillId="0" borderId="11" xfId="0" applyNumberFormat="1" applyBorder="1" applyAlignment="1">
      <alignment/>
    </xf>
    <xf numFmtId="175" fontId="2" fillId="0" borderId="11" xfId="0" applyNumberFormat="1" applyFont="1" applyBorder="1" applyAlignment="1">
      <alignment vertical="center" wrapText="1"/>
    </xf>
    <xf numFmtId="175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13" fillId="58" borderId="11" xfId="0" applyFont="1" applyFill="1" applyBorder="1" applyAlignment="1">
      <alignment vertical="center" wrapText="1"/>
    </xf>
    <xf numFmtId="3" fontId="2" fillId="58" borderId="11" xfId="0" applyNumberFormat="1" applyFont="1" applyFill="1" applyBorder="1" applyAlignment="1">
      <alignment vertical="center" wrapText="1"/>
    </xf>
    <xf numFmtId="3" fontId="0" fillId="58" borderId="11" xfId="0" applyNumberFormat="1" applyFill="1" applyBorder="1" applyAlignment="1">
      <alignment/>
    </xf>
    <xf numFmtId="0" fontId="14" fillId="59" borderId="11" xfId="0" applyFont="1" applyFill="1" applyBorder="1" applyAlignment="1">
      <alignment/>
    </xf>
    <xf numFmtId="3" fontId="0" fillId="59" borderId="11" xfId="0" applyNumberFormat="1" applyFill="1" applyBorder="1" applyAlignment="1">
      <alignment/>
    </xf>
    <xf numFmtId="3" fontId="41" fillId="59" borderId="11" xfId="0" applyNumberFormat="1" applyFont="1" applyFill="1" applyBorder="1" applyAlignment="1">
      <alignment vertical="center" wrapText="1"/>
    </xf>
    <xf numFmtId="0" fontId="15" fillId="60" borderId="11" xfId="0" applyFont="1" applyFill="1" applyBorder="1" applyAlignment="1" applyProtection="1">
      <alignment vertical="center" wrapText="1"/>
      <protection locked="0"/>
    </xf>
    <xf numFmtId="0" fontId="15" fillId="61" borderId="11" xfId="0" applyFont="1" applyFill="1" applyBorder="1" applyAlignment="1" applyProtection="1">
      <alignment vertical="center" wrapText="1"/>
      <protection locked="0"/>
    </xf>
    <xf numFmtId="3" fontId="10" fillId="62" borderId="11" xfId="0" applyNumberFormat="1" applyFont="1" applyFill="1" applyBorder="1" applyAlignment="1">
      <alignment/>
    </xf>
    <xf numFmtId="3" fontId="0" fillId="62" borderId="11" xfId="0" applyNumberFormat="1" applyFill="1" applyBorder="1" applyAlignment="1">
      <alignment/>
    </xf>
    <xf numFmtId="0" fontId="15" fillId="63" borderId="11" xfId="0" applyFont="1" applyFill="1" applyBorder="1" applyAlignment="1" applyProtection="1">
      <alignment vertical="center" wrapText="1"/>
      <protection locked="0"/>
    </xf>
    <xf numFmtId="3" fontId="0" fillId="17" borderId="11" xfId="0" applyNumberFormat="1" applyFill="1" applyBorder="1" applyAlignment="1">
      <alignment/>
    </xf>
    <xf numFmtId="0" fontId="15" fillId="64" borderId="11" xfId="0" applyFont="1" applyFill="1" applyBorder="1" applyAlignment="1" applyProtection="1">
      <alignment vertical="center" wrapText="1"/>
      <protection locked="0"/>
    </xf>
    <xf numFmtId="3" fontId="0" fillId="65" borderId="11" xfId="0" applyNumberFormat="1" applyFill="1" applyBorder="1" applyAlignment="1">
      <alignment/>
    </xf>
    <xf numFmtId="3" fontId="0" fillId="66" borderId="11" xfId="0" applyNumberFormat="1" applyFill="1" applyBorder="1" applyAlignment="1">
      <alignment/>
    </xf>
    <xf numFmtId="0" fontId="15" fillId="67" borderId="11" xfId="0" applyFont="1" applyFill="1" applyBorder="1" applyAlignment="1" applyProtection="1">
      <alignment vertical="center" wrapText="1"/>
      <protection locked="0"/>
    </xf>
    <xf numFmtId="3" fontId="0" fillId="68" borderId="11" xfId="0" applyNumberFormat="1" applyFill="1" applyBorder="1" applyAlignment="1">
      <alignment/>
    </xf>
    <xf numFmtId="0" fontId="15" fillId="69" borderId="11" xfId="0" applyFont="1" applyFill="1" applyBorder="1" applyAlignment="1" applyProtection="1">
      <alignment vertical="center" wrapText="1"/>
      <protection locked="0"/>
    </xf>
    <xf numFmtId="0" fontId="15" fillId="70" borderId="11" xfId="0" applyFont="1" applyFill="1" applyBorder="1" applyAlignment="1" applyProtection="1">
      <alignment vertical="center" wrapText="1"/>
      <protection locked="0"/>
    </xf>
    <xf numFmtId="0" fontId="12" fillId="71" borderId="11" xfId="0" applyFont="1" applyFill="1" applyBorder="1" applyAlignment="1" applyProtection="1">
      <alignment vertical="center" wrapText="1"/>
      <protection locked="0"/>
    </xf>
    <xf numFmtId="0" fontId="4" fillId="0" borderId="20" xfId="93" applyFont="1" applyBorder="1" applyAlignment="1" applyProtection="1">
      <alignment vertical="center" wrapText="1" readingOrder="1"/>
      <protection locked="0"/>
    </xf>
    <xf numFmtId="176" fontId="4" fillId="0" borderId="20" xfId="93" applyNumberFormat="1" applyFont="1" applyBorder="1" applyAlignment="1" applyProtection="1">
      <alignment horizontal="right" vertical="center" wrapText="1" readingOrder="1"/>
      <protection locked="0"/>
    </xf>
    <xf numFmtId="0" fontId="37" fillId="0" borderId="20" xfId="93" applyFont="1" applyBorder="1" applyAlignment="1" applyProtection="1">
      <alignment vertical="center" wrapText="1" readingOrder="1"/>
      <protection locked="0"/>
    </xf>
    <xf numFmtId="176" fontId="37" fillId="0" borderId="20" xfId="93" applyNumberFormat="1" applyFont="1" applyBorder="1" applyAlignment="1" applyProtection="1">
      <alignment horizontal="right" vertical="center" wrapText="1" readingOrder="1"/>
      <protection locked="0"/>
    </xf>
    <xf numFmtId="0" fontId="37" fillId="72" borderId="20" xfId="93" applyFont="1" applyFill="1" applyBorder="1" applyAlignment="1" applyProtection="1">
      <alignment vertical="center" wrapText="1" readingOrder="1"/>
      <protection locked="0"/>
    </xf>
    <xf numFmtId="176" fontId="37" fillId="72" borderId="20" xfId="93" applyNumberFormat="1" applyFont="1" applyFill="1" applyBorder="1" applyAlignment="1" applyProtection="1">
      <alignment horizontal="right" vertical="center" wrapText="1" readingOrder="1"/>
      <protection locked="0"/>
    </xf>
    <xf numFmtId="176" fontId="0" fillId="0" borderId="0" xfId="0" applyNumberFormat="1" applyAlignment="1">
      <alignment horizontal="center"/>
    </xf>
    <xf numFmtId="0" fontId="37" fillId="73" borderId="20" xfId="93" applyFont="1" applyFill="1" applyBorder="1" applyAlignment="1" applyProtection="1">
      <alignment vertical="center" wrapText="1" readingOrder="1"/>
      <protection locked="0"/>
    </xf>
    <xf numFmtId="0" fontId="38" fillId="74" borderId="22" xfId="93" applyFill="1" applyBorder="1" applyAlignment="1" applyProtection="1">
      <alignment vertical="top" wrapText="1"/>
      <protection locked="0"/>
    </xf>
    <xf numFmtId="176" fontId="37" fillId="73" borderId="20" xfId="93" applyNumberFormat="1" applyFont="1" applyFill="1" applyBorder="1" applyAlignment="1" applyProtection="1">
      <alignment horizontal="right" vertical="center" wrapText="1" readingOrder="1"/>
      <protection locked="0"/>
    </xf>
    <xf numFmtId="1" fontId="0" fillId="0" borderId="0" xfId="0" applyNumberFormat="1" applyAlignment="1">
      <alignment horizontal="center"/>
    </xf>
    <xf numFmtId="3" fontId="0" fillId="0" borderId="16" xfId="0" applyNumberFormat="1" applyBorder="1" applyAlignment="1">
      <alignment/>
    </xf>
    <xf numFmtId="0" fontId="15" fillId="75" borderId="11" xfId="0" applyFont="1" applyFill="1" applyBorder="1" applyAlignment="1" applyProtection="1">
      <alignment vertical="center" wrapText="1"/>
      <protection locked="0"/>
    </xf>
    <xf numFmtId="175" fontId="0" fillId="58" borderId="11" xfId="0" applyNumberFormat="1" applyFill="1" applyBorder="1" applyAlignment="1">
      <alignment/>
    </xf>
    <xf numFmtId="175" fontId="0" fillId="58" borderId="11" xfId="0" applyNumberFormat="1" applyFill="1" applyBorder="1" applyAlignment="1">
      <alignment/>
    </xf>
    <xf numFmtId="175" fontId="0" fillId="76" borderId="11" xfId="0" applyNumberFormat="1" applyFill="1" applyBorder="1" applyAlignment="1">
      <alignment/>
    </xf>
    <xf numFmtId="175" fontId="0" fillId="76" borderId="11" xfId="0" applyNumberFormat="1" applyFill="1" applyBorder="1" applyAlignment="1">
      <alignment/>
    </xf>
    <xf numFmtId="0" fontId="15" fillId="77" borderId="11" xfId="0" applyFont="1" applyFill="1" applyBorder="1" applyAlignment="1" applyProtection="1">
      <alignment vertical="center" wrapText="1"/>
      <protection locked="0"/>
    </xf>
    <xf numFmtId="175" fontId="0" fillId="78" borderId="11" xfId="0" applyNumberFormat="1" applyFill="1" applyBorder="1" applyAlignment="1">
      <alignment/>
    </xf>
    <xf numFmtId="0" fontId="15" fillId="79" borderId="11" xfId="0" applyFont="1" applyFill="1" applyBorder="1" applyAlignment="1" applyProtection="1">
      <alignment vertical="center" wrapText="1"/>
      <protection locked="0"/>
    </xf>
    <xf numFmtId="175" fontId="0" fillId="80" borderId="11" xfId="0" applyNumberFormat="1" applyFill="1" applyBorder="1" applyAlignment="1">
      <alignment/>
    </xf>
    <xf numFmtId="175" fontId="0" fillId="80" borderId="11" xfId="0" applyNumberFormat="1" applyFill="1" applyBorder="1" applyAlignment="1">
      <alignment/>
    </xf>
    <xf numFmtId="175" fontId="0" fillId="7" borderId="11" xfId="0" applyNumberFormat="1" applyFill="1" applyBorder="1" applyAlignment="1">
      <alignment/>
    </xf>
    <xf numFmtId="0" fontId="15" fillId="81" borderId="11" xfId="0" applyFont="1" applyFill="1" applyBorder="1" applyAlignment="1" applyProtection="1">
      <alignment vertical="center" wrapText="1"/>
      <protection locked="0"/>
    </xf>
    <xf numFmtId="175" fontId="0" fillId="18" borderId="11" xfId="0" applyNumberFormat="1" applyFill="1" applyBorder="1" applyAlignment="1">
      <alignment/>
    </xf>
    <xf numFmtId="175" fontId="0" fillId="18" borderId="11" xfId="0" applyNumberFormat="1" applyFill="1" applyBorder="1" applyAlignment="1">
      <alignment/>
    </xf>
    <xf numFmtId="0" fontId="15" fillId="82" borderId="11" xfId="0" applyFont="1" applyFill="1" applyBorder="1" applyAlignment="1" applyProtection="1">
      <alignment vertical="center" wrapText="1"/>
      <protection locked="0"/>
    </xf>
    <xf numFmtId="175" fontId="0" fillId="83" borderId="11" xfId="0" applyNumberFormat="1" applyFill="1" applyBorder="1" applyAlignment="1">
      <alignment/>
    </xf>
    <xf numFmtId="175" fontId="0" fillId="83" borderId="11" xfId="0" applyNumberFormat="1" applyFill="1" applyBorder="1" applyAlignment="1">
      <alignment/>
    </xf>
    <xf numFmtId="0" fontId="15" fillId="84" borderId="11" xfId="0" applyFont="1" applyFill="1" applyBorder="1" applyAlignment="1" applyProtection="1">
      <alignment vertical="center" wrapText="1"/>
      <protection locked="0"/>
    </xf>
    <xf numFmtId="175" fontId="0" fillId="13" borderId="11" xfId="0" applyNumberFormat="1" applyFill="1" applyBorder="1" applyAlignment="1">
      <alignment/>
    </xf>
    <xf numFmtId="175" fontId="0" fillId="13" borderId="11" xfId="0" applyNumberFormat="1" applyFill="1" applyBorder="1" applyAlignment="1">
      <alignment/>
    </xf>
    <xf numFmtId="0" fontId="15" fillId="85" borderId="11" xfId="0" applyFont="1" applyFill="1" applyBorder="1" applyAlignment="1" applyProtection="1">
      <alignment vertical="center" wrapText="1"/>
      <protection locked="0"/>
    </xf>
    <xf numFmtId="0" fontId="15" fillId="86" borderId="11" xfId="0" applyFont="1" applyFill="1" applyBorder="1" applyAlignment="1" applyProtection="1">
      <alignment vertical="center" wrapText="1"/>
      <protection locked="0"/>
    </xf>
    <xf numFmtId="175" fontId="0" fillId="16" borderId="11" xfId="0" applyNumberFormat="1" applyFill="1" applyBorder="1" applyAlignment="1">
      <alignment/>
    </xf>
    <xf numFmtId="0" fontId="12" fillId="87" borderId="11" xfId="0" applyFont="1" applyFill="1" applyBorder="1" applyAlignment="1" applyProtection="1">
      <alignment vertical="center" wrapText="1"/>
      <protection locked="0"/>
    </xf>
    <xf numFmtId="175" fontId="0" fillId="17" borderId="11" xfId="0" applyNumberFormat="1" applyFill="1" applyBorder="1" applyAlignment="1">
      <alignment/>
    </xf>
    <xf numFmtId="175" fontId="0" fillId="17" borderId="11" xfId="0" applyNumberFormat="1" applyFill="1" applyBorder="1" applyAlignment="1">
      <alignment/>
    </xf>
    <xf numFmtId="0" fontId="13" fillId="17" borderId="11" xfId="0" applyFont="1" applyFill="1" applyBorder="1" applyAlignment="1">
      <alignment vertical="center" wrapText="1"/>
    </xf>
    <xf numFmtId="175" fontId="2" fillId="17" borderId="11" xfId="0" applyNumberFormat="1" applyFont="1" applyFill="1" applyBorder="1" applyAlignment="1">
      <alignment vertical="center" wrapText="1"/>
    </xf>
    <xf numFmtId="0" fontId="13" fillId="68" borderId="11" xfId="0" applyFont="1" applyFill="1" applyBorder="1" applyAlignment="1">
      <alignment vertical="center" wrapText="1"/>
    </xf>
    <xf numFmtId="175" fontId="2" fillId="68" borderId="11" xfId="0" applyNumberFormat="1" applyFont="1" applyFill="1" applyBorder="1" applyAlignment="1">
      <alignment vertical="center" wrapText="1"/>
    </xf>
    <xf numFmtId="175" fontId="0" fillId="68" borderId="11" xfId="0" applyNumberFormat="1" applyFill="1" applyBorder="1" applyAlignment="1">
      <alignment/>
    </xf>
    <xf numFmtId="0" fontId="13" fillId="18" borderId="11" xfId="0" applyFont="1" applyFill="1" applyBorder="1" applyAlignment="1">
      <alignment vertical="center" wrapText="1"/>
    </xf>
    <xf numFmtId="175" fontId="2" fillId="18" borderId="11" xfId="0" applyNumberFormat="1" applyFont="1" applyFill="1" applyBorder="1" applyAlignment="1">
      <alignment vertical="center" wrapText="1"/>
    </xf>
    <xf numFmtId="3" fontId="0" fillId="18" borderId="11" xfId="0" applyNumberFormat="1" applyFill="1" applyBorder="1" applyAlignment="1">
      <alignment/>
    </xf>
    <xf numFmtId="0" fontId="13" fillId="7" borderId="11" xfId="0" applyFont="1" applyFill="1" applyBorder="1" applyAlignment="1">
      <alignment vertical="center" wrapText="1"/>
    </xf>
    <xf numFmtId="175" fontId="2" fillId="7" borderId="11" xfId="0" applyNumberFormat="1" applyFont="1" applyFill="1" applyBorder="1" applyAlignment="1">
      <alignment vertical="center" wrapText="1"/>
    </xf>
    <xf numFmtId="3" fontId="0" fillId="7" borderId="11" xfId="0" applyNumberFormat="1" applyFill="1" applyBorder="1" applyAlignment="1">
      <alignment/>
    </xf>
    <xf numFmtId="0" fontId="13" fillId="88" borderId="11" xfId="0" applyFont="1" applyFill="1" applyBorder="1" applyAlignment="1">
      <alignment vertical="center" wrapText="1"/>
    </xf>
    <xf numFmtId="175" fontId="2" fillId="88" borderId="11" xfId="0" applyNumberFormat="1" applyFont="1" applyFill="1" applyBorder="1" applyAlignment="1">
      <alignment vertical="center" wrapText="1"/>
    </xf>
    <xf numFmtId="175" fontId="0" fillId="88" borderId="11" xfId="0" applyNumberFormat="1" applyFill="1" applyBorder="1" applyAlignment="1">
      <alignment/>
    </xf>
    <xf numFmtId="3" fontId="0" fillId="88" borderId="11" xfId="0" applyNumberFormat="1" applyFill="1" applyBorder="1" applyAlignment="1">
      <alignment/>
    </xf>
    <xf numFmtId="0" fontId="13" fillId="76" borderId="11" xfId="0" applyFont="1" applyFill="1" applyBorder="1" applyAlignment="1">
      <alignment vertical="center" wrapText="1"/>
    </xf>
    <xf numFmtId="175" fontId="2" fillId="76" borderId="11" xfId="0" applyNumberFormat="1" applyFont="1" applyFill="1" applyBorder="1" applyAlignment="1">
      <alignment vertical="center" wrapText="1"/>
    </xf>
    <xf numFmtId="3" fontId="0" fillId="76" borderId="11" xfId="0" applyNumberFormat="1" applyFill="1" applyBorder="1" applyAlignment="1">
      <alignment/>
    </xf>
    <xf numFmtId="0" fontId="13" fillId="62" borderId="11" xfId="0" applyFont="1" applyFill="1" applyBorder="1" applyAlignment="1">
      <alignment vertical="center" wrapText="1"/>
    </xf>
    <xf numFmtId="175" fontId="2" fillId="62" borderId="11" xfId="0" applyNumberFormat="1" applyFont="1" applyFill="1" applyBorder="1" applyAlignment="1">
      <alignment vertical="center" wrapText="1"/>
    </xf>
    <xf numFmtId="175" fontId="0" fillId="62" borderId="11" xfId="0" applyNumberFormat="1" applyFill="1" applyBorder="1" applyAlignment="1">
      <alignment/>
    </xf>
    <xf numFmtId="0" fontId="13" fillId="16" borderId="11" xfId="0" applyFont="1" applyFill="1" applyBorder="1" applyAlignment="1">
      <alignment vertical="center" wrapText="1"/>
    </xf>
    <xf numFmtId="175" fontId="2" fillId="16" borderId="11" xfId="0" applyNumberFormat="1" applyFont="1" applyFill="1" applyBorder="1" applyAlignment="1">
      <alignment vertical="center" wrapText="1"/>
    </xf>
    <xf numFmtId="0" fontId="13" fillId="78" borderId="11" xfId="0" applyFont="1" applyFill="1" applyBorder="1" applyAlignment="1">
      <alignment vertical="center" wrapText="1"/>
    </xf>
    <xf numFmtId="175" fontId="2" fillId="78" borderId="11" xfId="0" applyNumberFormat="1" applyFont="1" applyFill="1" applyBorder="1" applyAlignment="1">
      <alignment vertical="center" wrapText="1"/>
    </xf>
    <xf numFmtId="3" fontId="0" fillId="78" borderId="11" xfId="0" applyNumberFormat="1" applyFill="1" applyBorder="1" applyAlignment="1">
      <alignment/>
    </xf>
    <xf numFmtId="0" fontId="14" fillId="88" borderId="11" xfId="0" applyFont="1" applyFill="1" applyBorder="1" applyAlignment="1">
      <alignment/>
    </xf>
    <xf numFmtId="175" fontId="0" fillId="22" borderId="11" xfId="0" applyNumberFormat="1" applyFill="1" applyBorder="1" applyAlignment="1">
      <alignment/>
    </xf>
    <xf numFmtId="0" fontId="13" fillId="89" borderId="11" xfId="0" applyFont="1" applyFill="1" applyBorder="1" applyAlignment="1">
      <alignment vertical="center" wrapText="1"/>
    </xf>
    <xf numFmtId="175" fontId="2" fillId="89" borderId="11" xfId="0" applyNumberFormat="1" applyFont="1" applyFill="1" applyBorder="1" applyAlignment="1">
      <alignment vertical="center" wrapText="1"/>
    </xf>
    <xf numFmtId="175" fontId="0" fillId="89" borderId="11" xfId="0" applyNumberFormat="1" applyFill="1" applyBorder="1" applyAlignment="1">
      <alignment/>
    </xf>
    <xf numFmtId="0" fontId="14" fillId="76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5" fillId="90" borderId="11" xfId="0" applyFont="1" applyFill="1" applyBorder="1" applyAlignment="1" applyProtection="1">
      <alignment vertical="center" wrapText="1"/>
      <protection locked="0"/>
    </xf>
    <xf numFmtId="0" fontId="15" fillId="91" borderId="11" xfId="0" applyFont="1" applyFill="1" applyBorder="1" applyAlignment="1" applyProtection="1">
      <alignment vertical="center" wrapText="1"/>
      <protection locked="0"/>
    </xf>
    <xf numFmtId="0" fontId="15" fillId="92" borderId="11" xfId="0" applyFont="1" applyFill="1" applyBorder="1" applyAlignment="1" applyProtection="1">
      <alignment vertical="center" wrapText="1"/>
      <protection locked="0"/>
    </xf>
    <xf numFmtId="0" fontId="15" fillId="93" borderId="11" xfId="0" applyFont="1" applyFill="1" applyBorder="1" applyAlignment="1" applyProtection="1">
      <alignment vertical="center" wrapText="1"/>
      <protection locked="0"/>
    </xf>
    <xf numFmtId="0" fontId="15" fillId="94" borderId="11" xfId="0" applyFont="1" applyFill="1" applyBorder="1" applyAlignment="1" applyProtection="1">
      <alignment vertical="center" wrapText="1"/>
      <protection locked="0"/>
    </xf>
    <xf numFmtId="0" fontId="12" fillId="67" borderId="11" xfId="0" applyFont="1" applyFill="1" applyBorder="1" applyAlignment="1" applyProtection="1">
      <alignment vertical="center" wrapText="1"/>
      <protection locked="0"/>
    </xf>
    <xf numFmtId="0" fontId="19" fillId="95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3" fontId="42" fillId="0" borderId="0" xfId="0" applyNumberFormat="1" applyFont="1" applyAlignment="1">
      <alignment horizontal="right" vertical="top" wrapText="1"/>
    </xf>
    <xf numFmtId="3" fontId="6" fillId="0" borderId="0" xfId="99" applyNumberFormat="1" applyFont="1" applyAlignment="1">
      <alignment horizontal="right" vertical="top" wrapText="1"/>
      <protection/>
    </xf>
    <xf numFmtId="3" fontId="42" fillId="0" borderId="0" xfId="99" applyNumberFormat="1" applyFont="1" applyAlignment="1">
      <alignment horizontal="right" vertical="top" wrapText="1"/>
      <protection/>
    </xf>
    <xf numFmtId="3" fontId="6" fillId="0" borderId="0" xfId="99" applyNumberFormat="1" applyFont="1" applyAlignment="1">
      <alignment horizontal="center" vertical="top" wrapText="1"/>
      <protection/>
    </xf>
    <xf numFmtId="3" fontId="42" fillId="0" borderId="0" xfId="99" applyNumberFormat="1" applyFont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95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3" fontId="42" fillId="0" borderId="0" xfId="0" applyNumberFormat="1" applyFont="1" applyAlignment="1">
      <alignment horizontal="right" vertical="top" wrapText="1"/>
    </xf>
    <xf numFmtId="0" fontId="45" fillId="55" borderId="23" xfId="100" applyFont="1" applyFill="1" applyBorder="1" applyAlignment="1" applyProtection="1">
      <alignment horizontal="center" vertical="center"/>
      <protection/>
    </xf>
    <xf numFmtId="0" fontId="47" fillId="0" borderId="24" xfId="103" applyFont="1" applyBorder="1" applyAlignment="1" applyProtection="1">
      <alignment horizontal="center" vertical="center"/>
      <protection/>
    </xf>
    <xf numFmtId="0" fontId="48" fillId="0" borderId="0" xfId="103" applyFont="1" applyBorder="1" applyAlignment="1" applyProtection="1">
      <alignment vertical="center"/>
      <protection/>
    </xf>
    <xf numFmtId="0" fontId="49" fillId="0" borderId="0" xfId="103" applyFont="1" applyBorder="1" applyAlignment="1" applyProtection="1">
      <alignment vertical="center"/>
      <protection/>
    </xf>
    <xf numFmtId="0" fontId="50" fillId="0" borderId="0" xfId="103" applyFont="1" applyBorder="1" applyAlignment="1" applyProtection="1">
      <alignment vertical="center"/>
      <protection/>
    </xf>
    <xf numFmtId="0" fontId="52" fillId="55" borderId="25" xfId="103" applyFont="1" applyFill="1" applyBorder="1" applyAlignment="1" applyProtection="1">
      <alignment horizontal="center" vertical="center"/>
      <protection/>
    </xf>
    <xf numFmtId="0" fontId="52" fillId="55" borderId="26" xfId="103" applyFont="1" applyFill="1" applyBorder="1" applyAlignment="1" applyProtection="1">
      <alignment horizontal="center" vertical="center"/>
      <protection/>
    </xf>
    <xf numFmtId="0" fontId="52" fillId="55" borderId="27" xfId="103" applyFont="1" applyFill="1" applyBorder="1" applyAlignment="1" applyProtection="1">
      <alignment horizontal="center" vertical="center"/>
      <protection/>
    </xf>
    <xf numFmtId="0" fontId="52" fillId="55" borderId="15" xfId="103" applyFont="1" applyFill="1" applyBorder="1" applyAlignment="1" applyProtection="1">
      <alignment horizontal="centerContinuous" vertical="center"/>
      <protection/>
    </xf>
    <xf numFmtId="0" fontId="52" fillId="55" borderId="28" xfId="103" applyFont="1" applyFill="1" applyBorder="1" applyAlignment="1" applyProtection="1">
      <alignment horizontal="centerContinuous" vertical="center"/>
      <protection/>
    </xf>
    <xf numFmtId="0" fontId="52" fillId="55" borderId="29" xfId="103" applyFont="1" applyFill="1" applyBorder="1" applyAlignment="1" applyProtection="1">
      <alignment horizontal="centerContinuous" vertical="center"/>
      <protection/>
    </xf>
    <xf numFmtId="0" fontId="52" fillId="55" borderId="18" xfId="103" applyFont="1" applyFill="1" applyBorder="1" applyAlignment="1" applyProtection="1">
      <alignment horizontal="center" vertical="center"/>
      <protection/>
    </xf>
    <xf numFmtId="0" fontId="52" fillId="0" borderId="25" xfId="103" applyFont="1" applyBorder="1" applyAlignment="1">
      <alignment horizontal="center" vertical="center"/>
      <protection/>
    </xf>
    <xf numFmtId="0" fontId="52" fillId="0" borderId="27" xfId="103" applyFont="1" applyBorder="1" applyAlignment="1">
      <alignment horizontal="center" vertical="center"/>
      <protection/>
    </xf>
    <xf numFmtId="0" fontId="52" fillId="0" borderId="11" xfId="103" applyFont="1" applyBorder="1" applyAlignment="1">
      <alignment horizontal="center" vertical="center"/>
      <protection/>
    </xf>
    <xf numFmtId="0" fontId="52" fillId="0" borderId="16" xfId="103" applyFont="1" applyBorder="1" applyAlignment="1">
      <alignment horizontal="center" vertical="center"/>
      <protection/>
    </xf>
    <xf numFmtId="0" fontId="52" fillId="0" borderId="18" xfId="103" applyFont="1" applyBorder="1" applyAlignment="1">
      <alignment horizontal="center" vertical="center"/>
      <protection/>
    </xf>
    <xf numFmtId="0" fontId="52" fillId="55" borderId="29" xfId="103" applyFont="1" applyFill="1" applyBorder="1" applyAlignment="1" applyProtection="1">
      <alignment horizontal="center" vertical="center"/>
      <protection/>
    </xf>
    <xf numFmtId="0" fontId="52" fillId="55" borderId="11" xfId="103" applyFont="1" applyFill="1" applyBorder="1" applyAlignment="1" applyProtection="1">
      <alignment horizontal="center" vertical="center"/>
      <protection/>
    </xf>
    <xf numFmtId="0" fontId="52" fillId="0" borderId="28" xfId="103" applyFont="1" applyBorder="1" applyAlignment="1">
      <alignment/>
      <protection/>
    </xf>
    <xf numFmtId="3" fontId="6" fillId="10" borderId="30" xfId="103" applyNumberFormat="1" applyFont="1" applyFill="1" applyBorder="1" applyAlignment="1" applyProtection="1">
      <alignment horizontal="right" vertical="center" shrinkToFit="1"/>
      <protection locked="0"/>
    </xf>
    <xf numFmtId="0" fontId="52" fillId="0" borderId="28" xfId="103" applyFont="1" applyBorder="1" applyAlignment="1">
      <alignment horizontal="left"/>
      <protection/>
    </xf>
    <xf numFmtId="0" fontId="52" fillId="0" borderId="15" xfId="103" applyFont="1" applyBorder="1" applyAlignment="1">
      <alignment/>
      <protection/>
    </xf>
    <xf numFmtId="0" fontId="52" fillId="0" borderId="18" xfId="103" applyFont="1" applyBorder="1" applyAlignment="1">
      <alignment/>
      <protection/>
    </xf>
    <xf numFmtId="0" fontId="52" fillId="55" borderId="29" xfId="103" applyFont="1" applyFill="1" applyBorder="1" applyAlignment="1" applyProtection="1">
      <alignment horizontal="centerContinuous" vertical="center" shrinkToFit="1"/>
      <protection/>
    </xf>
    <xf numFmtId="0" fontId="54" fillId="0" borderId="28" xfId="103" applyFont="1" applyBorder="1" applyAlignment="1">
      <alignment/>
      <protection/>
    </xf>
    <xf numFmtId="0" fontId="55" fillId="0" borderId="28" xfId="103" applyFont="1" applyBorder="1" applyAlignment="1">
      <alignment/>
      <protection/>
    </xf>
    <xf numFmtId="3" fontId="42" fillId="10" borderId="30" xfId="103" applyNumberFormat="1" applyFont="1" applyFill="1" applyBorder="1" applyAlignment="1" applyProtection="1">
      <alignment horizontal="right" vertical="center" shrinkToFit="1"/>
      <protection locked="0"/>
    </xf>
    <xf numFmtId="0" fontId="55" fillId="0" borderId="11" xfId="103" applyFont="1" applyFill="1" applyBorder="1" applyAlignment="1">
      <alignment/>
      <protection/>
    </xf>
    <xf numFmtId="1" fontId="55" fillId="0" borderId="30" xfId="103" applyNumberFormat="1" applyFont="1" applyBorder="1" applyAlignment="1">
      <alignment horizontal="right"/>
      <protection/>
    </xf>
    <xf numFmtId="1" fontId="55" fillId="0" borderId="29" xfId="103" applyNumberFormat="1" applyFont="1" applyBorder="1" applyAlignment="1">
      <alignment horizontal="right"/>
      <protection/>
    </xf>
    <xf numFmtId="0" fontId="58" fillId="0" borderId="28" xfId="103" applyFont="1" applyBorder="1" applyAlignment="1">
      <alignment/>
      <protection/>
    </xf>
    <xf numFmtId="0" fontId="52" fillId="0" borderId="28" xfId="103" applyFont="1" applyBorder="1" applyAlignment="1">
      <alignment horizontal="centerContinuous"/>
      <protection/>
    </xf>
    <xf numFmtId="0" fontId="59" fillId="0" borderId="28" xfId="103" applyFont="1" applyBorder="1" applyAlignment="1">
      <alignment/>
      <protection/>
    </xf>
    <xf numFmtId="0" fontId="56" fillId="0" borderId="28" xfId="103" applyFont="1" applyBorder="1" applyAlignment="1">
      <alignment vertical="center"/>
      <protection/>
    </xf>
    <xf numFmtId="0" fontId="52" fillId="0" borderId="28" xfId="103" applyFont="1" applyBorder="1" applyAlignment="1">
      <alignment vertical="center"/>
      <protection/>
    </xf>
    <xf numFmtId="0" fontId="52" fillId="0" borderId="11" xfId="103" applyFont="1" applyBorder="1" applyAlignment="1">
      <alignment/>
      <protection/>
    </xf>
    <xf numFmtId="0" fontId="55" fillId="0" borderId="18" xfId="103" applyFont="1" applyBorder="1" applyAlignment="1">
      <alignment vertical="center"/>
      <protection/>
    </xf>
    <xf numFmtId="0" fontId="59" fillId="0" borderId="28" xfId="103" applyFont="1" applyBorder="1" applyAlignment="1">
      <alignment vertical="center"/>
      <protection/>
    </xf>
    <xf numFmtId="0" fontId="56" fillId="0" borderId="28" xfId="103" applyFont="1" applyBorder="1" applyAlignment="1">
      <alignment/>
      <protection/>
    </xf>
    <xf numFmtId="0" fontId="52" fillId="96" borderId="29" xfId="103" applyFont="1" applyFill="1" applyBorder="1" applyAlignment="1" applyProtection="1">
      <alignment vertical="center" shrinkToFit="1"/>
      <protection/>
    </xf>
    <xf numFmtId="0" fontId="45" fillId="55" borderId="23" xfId="103" applyFont="1" applyFill="1" applyBorder="1" applyAlignment="1" applyProtection="1">
      <alignment horizontal="right" vertical="center"/>
      <protection/>
    </xf>
    <xf numFmtId="0" fontId="56" fillId="0" borderId="0" xfId="103" applyFont="1" applyBorder="1" applyAlignment="1" applyProtection="1">
      <alignment vertical="center"/>
      <protection/>
    </xf>
    <xf numFmtId="0" fontId="52" fillId="0" borderId="0" xfId="103" applyFont="1" applyBorder="1" applyAlignment="1" applyProtection="1">
      <alignment vertical="center"/>
      <protection/>
    </xf>
    <xf numFmtId="0" fontId="47" fillId="0" borderId="0" xfId="102" applyFont="1" applyBorder="1" applyAlignment="1" applyProtection="1">
      <alignment horizontal="right" vertical="center"/>
      <protection/>
    </xf>
    <xf numFmtId="0" fontId="52" fillId="0" borderId="11" xfId="103" applyFont="1" applyFill="1" applyBorder="1" applyAlignment="1">
      <alignment horizontal="center" vertical="center"/>
      <protection/>
    </xf>
    <xf numFmtId="0" fontId="52" fillId="0" borderId="30" xfId="103" applyFont="1" applyFill="1" applyBorder="1" applyAlignment="1">
      <alignment horizontal="center" vertical="center"/>
      <protection/>
    </xf>
    <xf numFmtId="0" fontId="52" fillId="0" borderId="29" xfId="103" applyFont="1" applyBorder="1" applyAlignment="1">
      <alignment horizontal="centerContinuous" vertical="center"/>
      <protection/>
    </xf>
    <xf numFmtId="0" fontId="49" fillId="0" borderId="16" xfId="103" applyFont="1" applyBorder="1" applyAlignment="1">
      <alignment vertical="center"/>
      <protection/>
    </xf>
    <xf numFmtId="0" fontId="56" fillId="0" borderId="16" xfId="103" applyFont="1" applyBorder="1" applyAlignment="1">
      <alignment vertical="center"/>
      <protection/>
    </xf>
    <xf numFmtId="0" fontId="52" fillId="96" borderId="11" xfId="103" applyFont="1" applyFill="1" applyBorder="1" applyAlignment="1" applyProtection="1">
      <alignment vertical="center" shrinkToFit="1"/>
      <protection/>
    </xf>
    <xf numFmtId="0" fontId="52" fillId="0" borderId="11" xfId="103" applyFont="1" applyBorder="1" applyAlignment="1">
      <alignment vertical="center"/>
      <protection/>
    </xf>
    <xf numFmtId="0" fontId="52" fillId="0" borderId="11" xfId="103" applyFont="1" applyBorder="1" applyAlignment="1">
      <alignment horizontal="left" vertical="center"/>
      <protection/>
    </xf>
    <xf numFmtId="0" fontId="52" fillId="96" borderId="11" xfId="103" applyFont="1" applyFill="1" applyBorder="1" applyAlignment="1" applyProtection="1">
      <alignment horizontal="centerContinuous" vertical="center" shrinkToFit="1"/>
      <protection/>
    </xf>
    <xf numFmtId="0" fontId="52" fillId="0" borderId="11" xfId="103" applyFont="1" applyBorder="1" applyAlignment="1">
      <alignment horizontal="center" vertical="center" wrapText="1"/>
      <protection/>
    </xf>
    <xf numFmtId="0" fontId="52" fillId="0" borderId="16" xfId="103" applyFont="1" applyBorder="1" applyAlignment="1">
      <alignment vertical="center"/>
      <protection/>
    </xf>
    <xf numFmtId="0" fontId="56" fillId="0" borderId="0" xfId="103" applyFont="1" applyBorder="1" applyAlignment="1" applyProtection="1">
      <alignment vertical="center"/>
      <protection/>
    </xf>
    <xf numFmtId="0" fontId="52" fillId="0" borderId="0" xfId="103" applyFont="1" applyBorder="1" applyAlignment="1" applyProtection="1">
      <alignment vertical="center"/>
      <protection/>
    </xf>
    <xf numFmtId="0" fontId="60" fillId="0" borderId="0" xfId="102" applyFont="1" applyBorder="1" applyAlignment="1" applyProtection="1">
      <alignment horizontal="right" vertical="center"/>
      <protection/>
    </xf>
    <xf numFmtId="0" fontId="52" fillId="0" borderId="28" xfId="103" applyFont="1" applyBorder="1" applyAlignment="1" applyProtection="1">
      <alignment horizontal="right" vertical="center"/>
      <protection/>
    </xf>
    <xf numFmtId="0" fontId="47" fillId="0" borderId="0" xfId="103" applyFont="1" applyBorder="1" applyAlignment="1" applyProtection="1">
      <alignment horizontal="right" vertical="center"/>
      <protection/>
    </xf>
    <xf numFmtId="0" fontId="52" fillId="55" borderId="30" xfId="103" applyFont="1" applyFill="1" applyBorder="1" applyAlignment="1" applyProtection="1">
      <alignment horizontal="center" vertical="center"/>
      <protection/>
    </xf>
    <xf numFmtId="0" fontId="52" fillId="0" borderId="15" xfId="103" applyFont="1" applyBorder="1" applyAlignment="1">
      <alignment vertical="center"/>
      <protection/>
    </xf>
    <xf numFmtId="0" fontId="52" fillId="0" borderId="18" xfId="103" applyFont="1" applyBorder="1" applyAlignment="1">
      <alignment vertical="center"/>
      <protection/>
    </xf>
    <xf numFmtId="0" fontId="52" fillId="55" borderId="11" xfId="103" applyFont="1" applyFill="1" applyBorder="1" applyAlignment="1" applyProtection="1">
      <alignment vertical="center" shrinkToFit="1"/>
      <protection/>
    </xf>
    <xf numFmtId="0" fontId="56" fillId="0" borderId="15" xfId="103" applyFont="1" applyBorder="1" applyAlignment="1">
      <alignment vertical="center"/>
      <protection/>
    </xf>
    <xf numFmtId="0" fontId="56" fillId="0" borderId="18" xfId="103" applyFont="1" applyBorder="1" applyAlignment="1">
      <alignment vertical="center"/>
      <protection/>
    </xf>
    <xf numFmtId="0" fontId="52" fillId="55" borderId="15" xfId="103" applyFont="1" applyFill="1" applyBorder="1" applyAlignment="1" applyProtection="1">
      <alignment vertical="center" shrinkToFit="1"/>
      <protection/>
    </xf>
    <xf numFmtId="0" fontId="52" fillId="55" borderId="31" xfId="103" applyFont="1" applyFill="1" applyBorder="1" applyAlignment="1" applyProtection="1">
      <alignment vertical="center" shrinkToFit="1"/>
      <protection/>
    </xf>
    <xf numFmtId="0" fontId="61" fillId="55" borderId="28" xfId="103" applyFont="1" applyFill="1" applyBorder="1" applyAlignment="1" applyProtection="1">
      <alignment vertical="center" shrinkToFit="1"/>
      <protection/>
    </xf>
    <xf numFmtId="0" fontId="61" fillId="55" borderId="29" xfId="103" applyFont="1" applyFill="1" applyBorder="1" applyAlignment="1" applyProtection="1">
      <alignment vertical="center" shrinkToFit="1"/>
      <protection/>
    </xf>
    <xf numFmtId="0" fontId="52" fillId="55" borderId="11" xfId="103" applyFont="1" applyFill="1" applyBorder="1" applyAlignment="1" applyProtection="1">
      <alignment vertical="center" shrinkToFit="1"/>
      <protection/>
    </xf>
    <xf numFmtId="0" fontId="61" fillId="55" borderId="18" xfId="103" applyFont="1" applyFill="1" applyBorder="1" applyAlignment="1" applyProtection="1">
      <alignment vertical="center" shrinkToFit="1"/>
      <protection/>
    </xf>
    <xf numFmtId="0" fontId="62" fillId="55" borderId="23" xfId="0" applyFont="1" applyFill="1" applyBorder="1" applyAlignment="1" applyProtection="1">
      <alignment/>
      <protection/>
    </xf>
    <xf numFmtId="0" fontId="63" fillId="0" borderId="24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55" fillId="0" borderId="28" xfId="0" applyFont="1" applyBorder="1" applyAlignment="1" applyProtection="1">
      <alignment/>
      <protection/>
    </xf>
    <xf numFmtId="0" fontId="3" fillId="0" borderId="32" xfId="103" applyFont="1" applyBorder="1" applyAlignment="1">
      <alignment horizontal="center" vertical="center"/>
      <protection/>
    </xf>
    <xf numFmtId="0" fontId="3" fillId="0" borderId="27" xfId="103" applyFont="1" applyBorder="1" applyAlignment="1">
      <alignment horizontal="center" vertical="center"/>
      <protection/>
    </xf>
    <xf numFmtId="0" fontId="55" fillId="0" borderId="30" xfId="105" applyFont="1" applyBorder="1" applyAlignment="1">
      <alignment horizontal="center"/>
      <protection/>
    </xf>
    <xf numFmtId="0" fontId="55" fillId="0" borderId="29" xfId="105" applyFont="1" applyBorder="1" applyAlignment="1">
      <alignment horizontal="center"/>
      <protection/>
    </xf>
    <xf numFmtId="0" fontId="55" fillId="55" borderId="31" xfId="0" applyFont="1" applyFill="1" applyBorder="1" applyAlignment="1" applyProtection="1">
      <alignment/>
      <protection/>
    </xf>
    <xf numFmtId="0" fontId="55" fillId="55" borderId="29" xfId="0" applyFont="1" applyFill="1" applyBorder="1" applyAlignment="1" applyProtection="1">
      <alignment horizontal="center"/>
      <protection/>
    </xf>
    <xf numFmtId="0" fontId="55" fillId="55" borderId="30" xfId="0" applyFont="1" applyFill="1" applyBorder="1" applyAlignment="1" applyProtection="1">
      <alignment horizontal="center"/>
      <protection/>
    </xf>
    <xf numFmtId="0" fontId="55" fillId="55" borderId="11" xfId="0" applyFont="1" applyFill="1" applyBorder="1" applyAlignment="1" applyProtection="1">
      <alignment horizontal="center"/>
      <protection/>
    </xf>
    <xf numFmtId="0" fontId="55" fillId="55" borderId="18" xfId="0" applyFont="1" applyFill="1" applyBorder="1" applyAlignment="1" applyProtection="1">
      <alignment horizontal="center"/>
      <protection/>
    </xf>
    <xf numFmtId="0" fontId="55" fillId="55" borderId="15" xfId="0" applyFont="1" applyFill="1" applyBorder="1" applyAlignment="1" applyProtection="1">
      <alignment horizontal="center"/>
      <protection/>
    </xf>
    <xf numFmtId="0" fontId="55" fillId="0" borderId="11" xfId="105" applyFont="1" applyBorder="1" applyAlignment="1">
      <alignment/>
      <protection/>
    </xf>
    <xf numFmtId="3" fontId="6" fillId="10" borderId="11" xfId="103" applyNumberFormat="1" applyFont="1" applyFill="1" applyBorder="1" applyAlignment="1" applyProtection="1">
      <alignment horizontal="right" vertical="center" shrinkToFit="1"/>
      <protection locked="0"/>
    </xf>
    <xf numFmtId="0" fontId="55" fillId="55" borderId="11" xfId="0" applyFont="1" applyFill="1" applyBorder="1" applyAlignment="1" applyProtection="1">
      <alignment shrinkToFit="1"/>
      <protection/>
    </xf>
    <xf numFmtId="0" fontId="55" fillId="0" borderId="11" xfId="105" applyFont="1" applyBorder="1" applyAlignment="1">
      <alignment horizontal="left"/>
      <protection/>
    </xf>
    <xf numFmtId="0" fontId="55" fillId="0" borderId="11" xfId="105" applyFont="1" applyBorder="1">
      <alignment/>
      <protection/>
    </xf>
    <xf numFmtId="0" fontId="54" fillId="0" borderId="11" xfId="105" applyFont="1" applyBorder="1" applyAlignment="1">
      <alignment horizontal="left"/>
      <protection/>
    </xf>
    <xf numFmtId="0" fontId="55" fillId="55" borderId="15" xfId="0" applyFont="1" applyFill="1" applyBorder="1" applyAlignment="1" applyProtection="1">
      <alignment shrinkToFit="1"/>
      <protection/>
    </xf>
    <xf numFmtId="0" fontId="55" fillId="55" borderId="16" xfId="0" applyFont="1" applyFill="1" applyBorder="1" applyAlignment="1" applyProtection="1">
      <alignment shrinkToFit="1"/>
      <protection/>
    </xf>
    <xf numFmtId="0" fontId="55" fillId="55" borderId="18" xfId="0" applyFont="1" applyFill="1" applyBorder="1" applyAlignment="1" applyProtection="1">
      <alignment shrinkToFit="1"/>
      <protection/>
    </xf>
    <xf numFmtId="0" fontId="54" fillId="0" borderId="15" xfId="105" applyFont="1" applyBorder="1">
      <alignment/>
      <protection/>
    </xf>
    <xf numFmtId="0" fontId="55" fillId="0" borderId="18" xfId="105" applyFont="1" applyBorder="1">
      <alignment/>
      <protection/>
    </xf>
    <xf numFmtId="0" fontId="66" fillId="55" borderId="23" xfId="100" applyFont="1" applyFill="1" applyBorder="1" applyAlignment="1" applyProtection="1">
      <alignment horizontal="center" vertical="center"/>
      <protection/>
    </xf>
    <xf numFmtId="0" fontId="47" fillId="0" borderId="24" xfId="100" applyFont="1" applyBorder="1" applyAlignment="1" applyProtection="1">
      <alignment vertical="center"/>
      <protection/>
    </xf>
    <xf numFmtId="0" fontId="48" fillId="0" borderId="0" xfId="100" applyFont="1" applyProtection="1">
      <alignment/>
      <protection/>
    </xf>
    <xf numFmtId="0" fontId="56" fillId="0" borderId="0" xfId="100" applyFont="1" applyProtection="1">
      <alignment/>
      <protection/>
    </xf>
    <xf numFmtId="0" fontId="56" fillId="0" borderId="0" xfId="100" applyFont="1" applyFill="1" applyBorder="1" applyAlignment="1" applyProtection="1">
      <alignment vertical="center"/>
      <protection/>
    </xf>
    <xf numFmtId="0" fontId="56" fillId="0" borderId="0" xfId="100" applyFont="1" applyAlignment="1" applyProtection="1">
      <alignment vertical="center"/>
      <protection/>
    </xf>
    <xf numFmtId="0" fontId="56" fillId="0" borderId="0" xfId="100" applyFont="1" applyBorder="1" applyAlignment="1" applyProtection="1">
      <alignment vertical="center"/>
      <protection/>
    </xf>
    <xf numFmtId="0" fontId="52" fillId="55" borderId="25" xfId="100" applyFont="1" applyFill="1" applyBorder="1" applyAlignment="1" applyProtection="1">
      <alignment horizontal="center" vertical="center" wrapText="1"/>
      <protection/>
    </xf>
    <xf numFmtId="0" fontId="52" fillId="55" borderId="16" xfId="100" applyFont="1" applyFill="1" applyBorder="1" applyAlignment="1">
      <alignment vertical="center" wrapText="1"/>
      <protection/>
    </xf>
    <xf numFmtId="0" fontId="52" fillId="55" borderId="26" xfId="100" applyFont="1" applyFill="1" applyBorder="1" applyAlignment="1" applyProtection="1">
      <alignment horizontal="center" vertical="center" wrapText="1"/>
      <protection/>
    </xf>
    <xf numFmtId="0" fontId="52" fillId="55" borderId="27" xfId="100" applyFont="1" applyFill="1" applyBorder="1" applyAlignment="1" applyProtection="1">
      <alignment horizontal="center" vertical="center" wrapText="1"/>
      <protection/>
    </xf>
    <xf numFmtId="0" fontId="52" fillId="0" borderId="32" xfId="100" applyFont="1" applyBorder="1" applyAlignment="1">
      <alignment horizontal="center" vertical="center" wrapText="1"/>
      <protection/>
    </xf>
    <xf numFmtId="0" fontId="52" fillId="0" borderId="19" xfId="100" applyFont="1" applyBorder="1" applyAlignment="1">
      <alignment horizontal="center" vertical="center" wrapText="1"/>
      <protection/>
    </xf>
    <xf numFmtId="0" fontId="52" fillId="0" borderId="30" xfId="100" applyFont="1" applyBorder="1" applyAlignment="1">
      <alignment horizontal="center" vertical="center" wrapText="1"/>
      <protection/>
    </xf>
    <xf numFmtId="0" fontId="3" fillId="55" borderId="19" xfId="100" applyFont="1" applyFill="1" applyBorder="1" applyAlignment="1" applyProtection="1">
      <alignment horizontal="center" vertical="center" wrapText="1"/>
      <protection/>
    </xf>
    <xf numFmtId="0" fontId="52" fillId="55" borderId="33" xfId="100" applyFont="1" applyFill="1" applyBorder="1" applyAlignment="1" applyProtection="1">
      <alignment horizontal="center" vertical="center" wrapText="1"/>
      <protection/>
    </xf>
    <xf numFmtId="0" fontId="52" fillId="55" borderId="32" xfId="100" applyFont="1" applyFill="1" applyBorder="1" applyAlignment="1" applyProtection="1">
      <alignment horizontal="center" vertical="center" wrapText="1"/>
      <protection/>
    </xf>
    <xf numFmtId="0" fontId="52" fillId="55" borderId="25" xfId="100" applyFont="1" applyFill="1" applyBorder="1" applyAlignment="1" applyProtection="1">
      <alignment horizontal="center" vertical="center" wrapText="1"/>
      <protection/>
    </xf>
    <xf numFmtId="0" fontId="52" fillId="55" borderId="33" xfId="100" applyFont="1" applyFill="1" applyBorder="1" applyAlignment="1" applyProtection="1">
      <alignment horizontal="center" vertical="center" wrapText="1"/>
      <protection/>
    </xf>
    <xf numFmtId="0" fontId="55" fillId="0" borderId="29" xfId="100" applyFont="1" applyBorder="1" applyAlignment="1">
      <alignment horizontal="left" vertical="center"/>
      <protection/>
    </xf>
    <xf numFmtId="182" fontId="68" fillId="10" borderId="11" xfId="103" applyNumberFormat="1" applyFont="1" applyFill="1" applyBorder="1" applyAlignment="1" applyProtection="1">
      <alignment horizontal="right" vertical="center" shrinkToFit="1"/>
      <protection locked="0"/>
    </xf>
    <xf numFmtId="183" fontId="68" fillId="10" borderId="11" xfId="103" applyNumberFormat="1" applyFont="1" applyFill="1" applyBorder="1" applyAlignment="1" applyProtection="1">
      <alignment horizontal="right" vertical="center" shrinkToFit="1"/>
      <protection locked="0"/>
    </xf>
    <xf numFmtId="0" fontId="52" fillId="55" borderId="11" xfId="100" applyFont="1" applyFill="1" applyBorder="1" applyAlignment="1" applyProtection="1">
      <alignment shrinkToFit="1"/>
      <protection/>
    </xf>
    <xf numFmtId="0" fontId="55" fillId="0" borderId="18" xfId="100" applyFont="1" applyBorder="1" applyAlignment="1">
      <alignment horizontal="left" vertical="center" wrapText="1"/>
      <protection/>
    </xf>
    <xf numFmtId="182" fontId="16" fillId="10" borderId="11" xfId="103" applyNumberFormat="1" applyFont="1" applyFill="1" applyBorder="1" applyAlignment="1" applyProtection="1">
      <alignment horizontal="right" vertical="center" shrinkToFit="1"/>
      <protection locked="0"/>
    </xf>
    <xf numFmtId="0" fontId="55" fillId="0" borderId="18" xfId="100" applyFont="1" applyBorder="1" applyAlignment="1">
      <alignment horizontal="left" vertical="center"/>
      <protection/>
    </xf>
    <xf numFmtId="0" fontId="55" fillId="0" borderId="0" xfId="100" applyFont="1">
      <alignment/>
      <protection/>
    </xf>
    <xf numFmtId="0" fontId="55" fillId="0" borderId="18" xfId="100" applyFont="1" applyBorder="1" applyAlignment="1">
      <alignment vertical="center"/>
      <protection/>
    </xf>
    <xf numFmtId="0" fontId="52" fillId="55" borderId="11" xfId="100" applyFont="1" applyFill="1" applyBorder="1" applyAlignment="1" applyProtection="1">
      <alignment vertical="center" shrinkToFit="1"/>
      <protection/>
    </xf>
    <xf numFmtId="0" fontId="52" fillId="55" borderId="11" xfId="100" applyFont="1" applyFill="1" applyBorder="1" applyAlignment="1" applyProtection="1">
      <alignment horizontal="left" vertical="center" shrinkToFit="1"/>
      <protection/>
    </xf>
    <xf numFmtId="0" fontId="55" fillId="0" borderId="18" xfId="100" applyFont="1" applyBorder="1">
      <alignment/>
      <protection/>
    </xf>
    <xf numFmtId="0" fontId="52" fillId="55" borderId="11" xfId="100" applyFont="1" applyFill="1" applyBorder="1" applyAlignment="1" applyProtection="1">
      <alignment shrinkToFit="1"/>
      <protection/>
    </xf>
    <xf numFmtId="0" fontId="55" fillId="0" borderId="18" xfId="100" applyFont="1" applyBorder="1" applyAlignment="1">
      <alignment wrapText="1"/>
      <protection/>
    </xf>
    <xf numFmtId="0" fontId="55" fillId="0" borderId="15" xfId="100" applyFont="1" applyBorder="1" applyAlignment="1">
      <alignment horizontal="left" vertical="center"/>
      <protection/>
    </xf>
    <xf numFmtId="0" fontId="54" fillId="0" borderId="15" xfId="100" applyFont="1" applyBorder="1" applyAlignment="1">
      <alignment vertical="center"/>
      <protection/>
    </xf>
    <xf numFmtId="0" fontId="54" fillId="0" borderId="18" xfId="100" applyFont="1" applyBorder="1" applyAlignment="1">
      <alignment vertical="center"/>
      <protection/>
    </xf>
    <xf numFmtId="0" fontId="55" fillId="0" borderId="15" xfId="100" applyFont="1" applyBorder="1" applyAlignment="1">
      <alignment vertical="center"/>
      <protection/>
    </xf>
    <xf numFmtId="0" fontId="45" fillId="55" borderId="23" xfId="0" applyFont="1" applyFill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2" fillId="55" borderId="16" xfId="0" applyFont="1" applyFill="1" applyBorder="1" applyAlignment="1">
      <alignment horizontal="centerContinuous" vertical="center"/>
    </xf>
    <xf numFmtId="0" fontId="52" fillId="55" borderId="18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2" fillId="0" borderId="27" xfId="0" applyFont="1" applyFill="1" applyBorder="1" applyAlignment="1">
      <alignment horizontal="centerContinuous" vertical="center"/>
    </xf>
    <xf numFmtId="0" fontId="52" fillId="0" borderId="3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Continuous" vertical="top"/>
    </xf>
    <xf numFmtId="0" fontId="52" fillId="55" borderId="11" xfId="0" applyFont="1" applyFill="1" applyBorder="1" applyAlignment="1" applyProtection="1">
      <alignment horizontal="centerContinuous" vertical="center"/>
      <protection/>
    </xf>
    <xf numFmtId="0" fontId="52" fillId="55" borderId="29" xfId="0" applyFont="1" applyFill="1" applyBorder="1" applyAlignment="1" applyProtection="1">
      <alignment horizontal="center" vertical="center"/>
      <protection/>
    </xf>
    <xf numFmtId="0" fontId="52" fillId="55" borderId="18" xfId="0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 vertical="center"/>
    </xf>
    <xf numFmtId="0" fontId="55" fillId="0" borderId="11" xfId="0" applyFont="1" applyFill="1" applyBorder="1" applyAlignment="1" applyProtection="1">
      <alignment shrinkToFit="1"/>
      <protection/>
    </xf>
    <xf numFmtId="0" fontId="55" fillId="0" borderId="11" xfId="0" applyFont="1" applyBorder="1" applyAlignment="1">
      <alignment/>
    </xf>
    <xf numFmtId="0" fontId="47" fillId="0" borderId="24" xfId="100" applyFont="1" applyBorder="1" applyAlignment="1" applyProtection="1">
      <alignment horizontal="center" vertical="center"/>
      <protection/>
    </xf>
    <xf numFmtId="0" fontId="48" fillId="0" borderId="34" xfId="100" applyFont="1" applyBorder="1" applyAlignment="1" applyProtection="1">
      <alignment vertical="center"/>
      <protection/>
    </xf>
    <xf numFmtId="0" fontId="56" fillId="0" borderId="28" xfId="100" applyFont="1" applyBorder="1" applyAlignment="1" applyProtection="1">
      <alignment vertical="center"/>
      <protection/>
    </xf>
    <xf numFmtId="0" fontId="52" fillId="55" borderId="26" xfId="100" applyFont="1" applyFill="1" applyBorder="1" applyAlignment="1" applyProtection="1">
      <alignment horizontal="center" vertical="center"/>
      <protection/>
    </xf>
    <xf numFmtId="0" fontId="52" fillId="55" borderId="27" xfId="100" applyFont="1" applyFill="1" applyBorder="1" applyAlignment="1" applyProtection="1">
      <alignment horizontal="center" vertical="center"/>
      <protection/>
    </xf>
    <xf numFmtId="0" fontId="52" fillId="55" borderId="26" xfId="100" applyFont="1" applyFill="1" applyBorder="1" applyAlignment="1" applyProtection="1">
      <alignment horizontal="centerContinuous" vertical="center"/>
      <protection/>
    </xf>
    <xf numFmtId="0" fontId="52" fillId="55" borderId="27" xfId="100" applyFont="1" applyFill="1" applyBorder="1" applyAlignment="1" applyProtection="1">
      <alignment horizontal="centerContinuous" vertical="center"/>
      <protection/>
    </xf>
    <xf numFmtId="0" fontId="52" fillId="0" borderId="32" xfId="100" applyFont="1" applyBorder="1" applyAlignment="1">
      <alignment horizontal="centerContinuous" vertical="center"/>
      <protection/>
    </xf>
    <xf numFmtId="0" fontId="52" fillId="0" borderId="25" xfId="100" applyFont="1" applyBorder="1" applyAlignment="1">
      <alignment horizontal="centerContinuous" vertical="center"/>
      <protection/>
    </xf>
    <xf numFmtId="0" fontId="52" fillId="0" borderId="27" xfId="100" applyFont="1" applyFill="1" applyBorder="1" applyAlignment="1">
      <alignment horizontal="center" vertical="center"/>
      <protection/>
    </xf>
    <xf numFmtId="0" fontId="52" fillId="0" borderId="0" xfId="100" applyFont="1" applyFill="1" applyBorder="1" applyAlignment="1">
      <alignment horizontal="center" vertical="center"/>
      <protection/>
    </xf>
    <xf numFmtId="0" fontId="52" fillId="55" borderId="31" xfId="100" applyFont="1" applyFill="1" applyBorder="1" applyAlignment="1" applyProtection="1">
      <alignment horizontal="center" vertical="center"/>
      <protection/>
    </xf>
    <xf numFmtId="0" fontId="52" fillId="55" borderId="29" xfId="100" applyFont="1" applyFill="1" applyBorder="1" applyAlignment="1" applyProtection="1">
      <alignment horizontal="center" vertical="center"/>
      <protection/>
    </xf>
    <xf numFmtId="0" fontId="52" fillId="55" borderId="18" xfId="100" applyFont="1" applyFill="1" applyBorder="1" applyAlignment="1" applyProtection="1">
      <alignment horizontal="centerContinuous" vertical="center"/>
      <protection/>
    </xf>
    <xf numFmtId="0" fontId="52" fillId="55" borderId="29" xfId="100" applyFont="1" applyFill="1" applyBorder="1" applyAlignment="1" applyProtection="1">
      <alignment horizontal="centerContinuous" vertical="center"/>
      <protection/>
    </xf>
    <xf numFmtId="0" fontId="52" fillId="55" borderId="30" xfId="100" applyFont="1" applyFill="1" applyBorder="1" applyAlignment="1" applyProtection="1">
      <alignment horizontal="center" vertical="center"/>
      <protection/>
    </xf>
    <xf numFmtId="0" fontId="52" fillId="55" borderId="16" xfId="100" applyFont="1" applyFill="1" applyBorder="1" applyAlignment="1" applyProtection="1">
      <alignment horizontal="center" vertical="center"/>
      <protection/>
    </xf>
    <xf numFmtId="0" fontId="52" fillId="55" borderId="18" xfId="100" applyFont="1" applyFill="1" applyBorder="1" applyAlignment="1" applyProtection="1">
      <alignment horizontal="center" vertical="center"/>
      <protection/>
    </xf>
    <xf numFmtId="0" fontId="52" fillId="0" borderId="11" xfId="100" applyFont="1" applyBorder="1" applyAlignment="1">
      <alignment vertical="center"/>
      <protection/>
    </xf>
    <xf numFmtId="0" fontId="52" fillId="0" borderId="30" xfId="100" applyFont="1" applyBorder="1" applyAlignment="1">
      <alignment vertical="center"/>
      <protection/>
    </xf>
    <xf numFmtId="0" fontId="52" fillId="55" borderId="30" xfId="100" applyFont="1" applyFill="1" applyBorder="1" applyAlignment="1" applyProtection="1">
      <alignment vertical="center" shrinkToFit="1"/>
      <protection/>
    </xf>
    <xf numFmtId="0" fontId="52" fillId="0" borderId="0" xfId="100" applyFont="1" applyBorder="1" applyAlignment="1" applyProtection="1">
      <alignment horizontal="center" vertical="center"/>
      <protection/>
    </xf>
    <xf numFmtId="0" fontId="52" fillId="0" borderId="0" xfId="100" applyFont="1" applyBorder="1" applyAlignment="1" applyProtection="1">
      <alignment vertical="center"/>
      <protection/>
    </xf>
    <xf numFmtId="0" fontId="52" fillId="0" borderId="0" xfId="100" applyFont="1" applyFill="1" applyBorder="1" applyAlignment="1" applyProtection="1">
      <alignment vertical="center"/>
      <protection/>
    </xf>
    <xf numFmtId="0" fontId="45" fillId="97" borderId="23" xfId="100" applyFont="1" applyFill="1" applyBorder="1" applyAlignment="1" applyProtection="1">
      <alignment horizontal="center" vertical="center"/>
      <protection/>
    </xf>
    <xf numFmtId="0" fontId="48" fillId="0" borderId="0" xfId="100" applyFont="1" applyBorder="1" applyAlignment="1" applyProtection="1">
      <alignment vertical="center"/>
      <protection/>
    </xf>
    <xf numFmtId="0" fontId="52" fillId="55" borderId="11" xfId="100" applyFont="1" applyFill="1" applyBorder="1" applyAlignment="1" applyProtection="1">
      <alignment horizontal="center" vertical="center"/>
      <protection/>
    </xf>
    <xf numFmtId="0" fontId="52" fillId="55" borderId="11" xfId="100" applyFont="1" applyFill="1" applyBorder="1" applyAlignment="1" applyProtection="1">
      <alignment vertical="center" shrinkToFit="1"/>
      <protection/>
    </xf>
    <xf numFmtId="0" fontId="56" fillId="0" borderId="11" xfId="100" applyFont="1" applyBorder="1" applyAlignment="1">
      <alignment vertical="center"/>
      <protection/>
    </xf>
    <xf numFmtId="0" fontId="62" fillId="55" borderId="35" xfId="0" applyFont="1" applyFill="1" applyBorder="1" applyAlignment="1" applyProtection="1">
      <alignment/>
      <protection/>
    </xf>
    <xf numFmtId="0" fontId="63" fillId="0" borderId="36" xfId="0" applyFont="1" applyBorder="1" applyAlignment="1" applyProtection="1">
      <alignment/>
      <protection/>
    </xf>
    <xf numFmtId="0" fontId="64" fillId="0" borderId="28" xfId="0" applyFont="1" applyBorder="1" applyAlignment="1" applyProtection="1">
      <alignment/>
      <protection/>
    </xf>
    <xf numFmtId="0" fontId="55" fillId="55" borderId="32" xfId="0" applyFont="1" applyFill="1" applyBorder="1" applyAlignment="1">
      <alignment/>
    </xf>
    <xf numFmtId="0" fontId="55" fillId="55" borderId="19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48" fillId="0" borderId="28" xfId="100" applyFont="1" applyBorder="1" applyAlignment="1" applyProtection="1">
      <alignment vertical="center"/>
      <protection/>
    </xf>
    <xf numFmtId="0" fontId="52" fillId="0" borderId="28" xfId="100" applyFont="1" applyBorder="1" applyProtection="1">
      <alignment/>
      <protection/>
    </xf>
    <xf numFmtId="0" fontId="52" fillId="0" borderId="25" xfId="100" applyFont="1" applyBorder="1" applyAlignment="1">
      <alignment horizontal="center" vertical="center" wrapText="1"/>
      <protection/>
    </xf>
    <xf numFmtId="0" fontId="52" fillId="55" borderId="26" xfId="100" applyFont="1" applyFill="1" applyBorder="1" applyAlignment="1" applyProtection="1">
      <alignment horizontal="centerContinuous" vertical="center" wrapText="1"/>
      <protection/>
    </xf>
    <xf numFmtId="0" fontId="52" fillId="55" borderId="27" xfId="100" applyFont="1" applyFill="1" applyBorder="1" applyAlignment="1" applyProtection="1">
      <alignment horizontal="centerContinuous" vertical="center" wrapText="1"/>
      <protection/>
    </xf>
    <xf numFmtId="0" fontId="52" fillId="55" borderId="31" xfId="100" applyFont="1" applyFill="1" applyBorder="1" applyAlignment="1" applyProtection="1">
      <alignment horizontal="center"/>
      <protection/>
    </xf>
    <xf numFmtId="0" fontId="52" fillId="55" borderId="29" xfId="100" applyFont="1" applyFill="1" applyBorder="1" applyAlignment="1" applyProtection="1">
      <alignment horizontal="center"/>
      <protection/>
    </xf>
    <xf numFmtId="0" fontId="52" fillId="55" borderId="11" xfId="100" applyFont="1" applyFill="1" applyBorder="1" applyAlignment="1" applyProtection="1">
      <alignment horizontal="centerContinuous" vertical="center"/>
      <protection/>
    </xf>
    <xf numFmtId="0" fontId="52" fillId="0" borderId="15" xfId="100" applyFont="1" applyBorder="1" applyAlignment="1">
      <alignment vertical="center"/>
      <protection/>
    </xf>
    <xf numFmtId="0" fontId="52" fillId="0" borderId="18" xfId="100" applyFont="1" applyBorder="1" applyAlignment="1">
      <alignment vertical="center"/>
      <protection/>
    </xf>
    <xf numFmtId="0" fontId="52" fillId="0" borderId="31" xfId="100" applyFont="1" applyBorder="1" applyAlignment="1">
      <alignment vertical="center"/>
      <protection/>
    </xf>
    <xf numFmtId="0" fontId="52" fillId="0" borderId="29" xfId="100" applyFont="1" applyBorder="1" applyAlignment="1">
      <alignment vertical="center"/>
      <protection/>
    </xf>
    <xf numFmtId="0" fontId="52" fillId="55" borderId="29" xfId="100" applyFont="1" applyFill="1" applyBorder="1" applyAlignment="1" applyProtection="1">
      <alignment vertical="center" shrinkToFit="1"/>
      <protection/>
    </xf>
    <xf numFmtId="0" fontId="52" fillId="55" borderId="28" xfId="100" applyFont="1" applyFill="1" applyBorder="1" applyAlignment="1" applyProtection="1">
      <alignment vertical="center" shrinkToFit="1"/>
      <protection/>
    </xf>
    <xf numFmtId="0" fontId="52" fillId="0" borderId="11" xfId="100" applyFont="1" applyFill="1" applyBorder="1" applyAlignment="1">
      <alignment horizontal="centerContinuous" vertical="center"/>
      <protection/>
    </xf>
    <xf numFmtId="0" fontId="52" fillId="0" borderId="16" xfId="100" applyFont="1" applyFill="1" applyBorder="1" applyAlignment="1">
      <alignment horizontal="centerContinuous" vertical="center"/>
      <protection/>
    </xf>
    <xf numFmtId="0" fontId="52" fillId="0" borderId="18" xfId="100" applyFont="1" applyFill="1" applyBorder="1" applyAlignment="1">
      <alignment horizontal="centerContinuous" vertical="center"/>
      <protection/>
    </xf>
    <xf numFmtId="0" fontId="52" fillId="0" borderId="32" xfId="100" applyFont="1" applyBorder="1" applyAlignment="1">
      <alignment horizontal="center" vertical="center"/>
      <protection/>
    </xf>
    <xf numFmtId="0" fontId="52" fillId="0" borderId="25" xfId="100" applyFont="1" applyBorder="1" applyAlignment="1">
      <alignment horizontal="center" vertical="center"/>
      <protection/>
    </xf>
    <xf numFmtId="0" fontId="52" fillId="0" borderId="27" xfId="100" applyFont="1" applyBorder="1" applyAlignment="1">
      <alignment horizontal="centerContinuous" vertical="center"/>
      <protection/>
    </xf>
    <xf numFmtId="0" fontId="52" fillId="55" borderId="16" xfId="100" applyFont="1" applyFill="1" applyBorder="1" applyAlignment="1" applyProtection="1">
      <alignment horizontal="centerContinuous" vertical="center"/>
      <protection/>
    </xf>
    <xf numFmtId="0" fontId="52" fillId="0" borderId="11" xfId="100" applyFont="1" applyFill="1" applyBorder="1" applyAlignment="1">
      <alignment vertical="center"/>
      <protection/>
    </xf>
    <xf numFmtId="49" fontId="63" fillId="0" borderId="24" xfId="0" applyNumberFormat="1" applyFont="1" applyBorder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2" fillId="55" borderId="26" xfId="101" applyFont="1" applyFill="1" applyBorder="1" applyAlignment="1" applyProtection="1">
      <alignment horizontal="center" vertical="center" wrapText="1"/>
      <protection/>
    </xf>
    <xf numFmtId="0" fontId="52" fillId="55" borderId="27" xfId="101" applyFont="1" applyFill="1" applyBorder="1" applyAlignment="1" applyProtection="1">
      <alignment horizontal="center" vertical="center" wrapText="1"/>
      <protection/>
    </xf>
    <xf numFmtId="0" fontId="52" fillId="55" borderId="31" xfId="101" applyFont="1" applyFill="1" applyBorder="1" applyAlignment="1" applyProtection="1">
      <alignment horizontal="center" vertical="center"/>
      <protection/>
    </xf>
    <xf numFmtId="0" fontId="52" fillId="55" borderId="29" xfId="101" applyFont="1" applyFill="1" applyBorder="1" applyAlignment="1" applyProtection="1">
      <alignment horizontal="center" vertical="center"/>
      <protection/>
    </xf>
    <xf numFmtId="0" fontId="52" fillId="55" borderId="11" xfId="101" applyFont="1" applyFill="1" applyBorder="1" applyAlignment="1" applyProtection="1">
      <alignment horizontal="center" vertical="center"/>
      <protection/>
    </xf>
    <xf numFmtId="0" fontId="55" fillId="55" borderId="11" xfId="0" applyFont="1" applyFill="1" applyBorder="1" applyAlignment="1" applyProtection="1">
      <alignment horizontal="center"/>
      <protection/>
    </xf>
    <xf numFmtId="0" fontId="55" fillId="55" borderId="18" xfId="0" applyFont="1" applyFill="1" applyBorder="1" applyAlignment="1" applyProtection="1">
      <alignment horizontal="center"/>
      <protection/>
    </xf>
    <xf numFmtId="0" fontId="54" fillId="0" borderId="15" xfId="0" applyFont="1" applyBorder="1" applyAlignment="1">
      <alignment/>
    </xf>
    <xf numFmtId="0" fontId="45" fillId="55" borderId="23" xfId="102" applyFont="1" applyFill="1" applyBorder="1" applyAlignment="1" applyProtection="1">
      <alignment horizontal="center" vertical="center"/>
      <protection/>
    </xf>
    <xf numFmtId="0" fontId="47" fillId="0" borderId="24" xfId="102" applyFont="1" applyBorder="1" applyAlignment="1" applyProtection="1">
      <alignment horizontal="center" vertical="center"/>
      <protection/>
    </xf>
    <xf numFmtId="0" fontId="48" fillId="0" borderId="28" xfId="102" applyFont="1" applyBorder="1" applyAlignment="1" applyProtection="1">
      <alignment vertical="center"/>
      <protection/>
    </xf>
    <xf numFmtId="0" fontId="56" fillId="0" borderId="28" xfId="102" applyFont="1" applyBorder="1" applyAlignment="1" applyProtection="1">
      <alignment vertical="center"/>
      <protection/>
    </xf>
    <xf numFmtId="0" fontId="52" fillId="55" borderId="26" xfId="102" applyFont="1" applyFill="1" applyBorder="1" applyAlignment="1" applyProtection="1">
      <alignment horizontal="center"/>
      <protection/>
    </xf>
    <xf numFmtId="0" fontId="52" fillId="55" borderId="27" xfId="102" applyFont="1" applyFill="1" applyBorder="1" applyAlignment="1" applyProtection="1">
      <alignment horizontal="center"/>
      <protection/>
    </xf>
    <xf numFmtId="0" fontId="52" fillId="55" borderId="26" xfId="102" applyFont="1" applyFill="1" applyBorder="1" applyAlignment="1" applyProtection="1">
      <alignment horizontal="centerContinuous"/>
      <protection/>
    </xf>
    <xf numFmtId="0" fontId="52" fillId="55" borderId="27" xfId="102" applyFont="1" applyFill="1" applyBorder="1" applyAlignment="1" applyProtection="1">
      <alignment horizontal="centerContinuous"/>
      <protection/>
    </xf>
    <xf numFmtId="0" fontId="52" fillId="0" borderId="18" xfId="102" applyFont="1" applyBorder="1" applyAlignment="1">
      <alignment horizontal="centerContinuous" vertical="center" wrapText="1"/>
      <protection/>
    </xf>
    <xf numFmtId="0" fontId="58" fillId="0" borderId="26" xfId="100" applyFont="1" applyFill="1" applyBorder="1" applyAlignment="1">
      <alignment horizontal="centerContinuous" vertical="center" wrapText="1"/>
      <protection/>
    </xf>
    <xf numFmtId="0" fontId="58" fillId="0" borderId="32" xfId="100" applyFont="1" applyFill="1" applyBorder="1" applyAlignment="1">
      <alignment horizontal="centerContinuous" vertical="center" wrapText="1"/>
      <protection/>
    </xf>
    <xf numFmtId="0" fontId="52" fillId="0" borderId="0" xfId="102" applyFont="1" applyBorder="1" applyAlignment="1">
      <alignment horizontal="centerContinuous" vertical="center" wrapText="1"/>
      <protection/>
    </xf>
    <xf numFmtId="0" fontId="52" fillId="0" borderId="27" xfId="102" applyFont="1" applyBorder="1" applyAlignment="1">
      <alignment horizontal="centerContinuous" vertical="center" wrapText="1"/>
      <protection/>
    </xf>
    <xf numFmtId="0" fontId="52" fillId="55" borderId="31" xfId="102" applyFont="1" applyFill="1" applyBorder="1" applyAlignment="1" applyProtection="1">
      <alignment horizontal="center"/>
      <protection/>
    </xf>
    <xf numFmtId="0" fontId="52" fillId="55" borderId="29" xfId="102" applyFont="1" applyFill="1" applyBorder="1" applyAlignment="1" applyProtection="1">
      <alignment horizontal="center"/>
      <protection/>
    </xf>
    <xf numFmtId="0" fontId="52" fillId="55" borderId="11" xfId="102" applyFont="1" applyFill="1" applyBorder="1" applyAlignment="1" applyProtection="1">
      <alignment horizontal="centerContinuous" vertical="center"/>
      <protection/>
    </xf>
    <xf numFmtId="0" fontId="52" fillId="55" borderId="18" xfId="102" applyFont="1" applyFill="1" applyBorder="1" applyAlignment="1" applyProtection="1">
      <alignment horizontal="centerContinuous" vertical="center"/>
      <protection/>
    </xf>
    <xf numFmtId="0" fontId="52" fillId="55" borderId="18" xfId="102" applyFont="1" applyFill="1" applyBorder="1" applyAlignment="1" applyProtection="1">
      <alignment horizontal="center" vertical="center"/>
      <protection/>
    </xf>
    <xf numFmtId="3" fontId="6" fillId="10" borderId="18" xfId="0" applyNumberFormat="1" applyFont="1" applyFill="1" applyBorder="1" applyAlignment="1" applyProtection="1">
      <alignment horizontal="right" vertical="center" shrinkToFit="1"/>
      <protection locked="0"/>
    </xf>
    <xf numFmtId="49" fontId="52" fillId="0" borderId="0" xfId="102" applyNumberFormat="1" applyFont="1" applyBorder="1" applyAlignment="1" applyProtection="1">
      <alignment horizontal="center" vertical="center"/>
      <protection/>
    </xf>
    <xf numFmtId="0" fontId="52" fillId="0" borderId="0" xfId="102" applyFont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/>
      <protection/>
    </xf>
    <xf numFmtId="0" fontId="45" fillId="55" borderId="23" xfId="101" applyFont="1" applyFill="1" applyBorder="1" applyAlignment="1" applyProtection="1">
      <alignment horizontal="center" vertical="center"/>
      <protection/>
    </xf>
    <xf numFmtId="0" fontId="47" fillId="0" borderId="24" xfId="101" applyFont="1" applyBorder="1" applyAlignment="1" applyProtection="1">
      <alignment horizontal="center" vertical="center"/>
      <protection/>
    </xf>
    <xf numFmtId="0" fontId="48" fillId="0" borderId="28" xfId="101" applyFont="1" applyBorder="1" applyAlignment="1" applyProtection="1">
      <alignment vertical="center"/>
      <protection/>
    </xf>
    <xf numFmtId="0" fontId="56" fillId="0" borderId="28" xfId="101" applyFont="1" applyBorder="1" applyAlignment="1" applyProtection="1">
      <alignment vertical="center"/>
      <protection/>
    </xf>
    <xf numFmtId="0" fontId="56" fillId="0" borderId="0" xfId="101" applyFont="1" applyAlignment="1" applyProtection="1">
      <alignment vertical="center"/>
      <protection/>
    </xf>
    <xf numFmtId="0" fontId="56" fillId="0" borderId="0" xfId="101" applyFont="1" applyBorder="1" applyAlignment="1" applyProtection="1">
      <alignment vertical="center"/>
      <protection/>
    </xf>
    <xf numFmtId="0" fontId="56" fillId="0" borderId="28" xfId="102" applyFont="1" applyBorder="1" applyAlignment="1" applyProtection="1">
      <alignment horizontal="right" vertical="center"/>
      <protection/>
    </xf>
    <xf numFmtId="0" fontId="52" fillId="0" borderId="27" xfId="100" applyFont="1" applyBorder="1" applyAlignment="1">
      <alignment horizontal="center" vertical="center"/>
      <protection/>
    </xf>
    <xf numFmtId="0" fontId="55" fillId="0" borderId="11" xfId="0" applyFont="1" applyBorder="1" applyAlignment="1" applyProtection="1">
      <alignment wrapText="1"/>
      <protection/>
    </xf>
    <xf numFmtId="0" fontId="55" fillId="0" borderId="11" xfId="0" applyFont="1" applyBorder="1" applyAlignment="1" applyProtection="1">
      <alignment horizontal="left" wrapText="1"/>
      <protection/>
    </xf>
    <xf numFmtId="0" fontId="52" fillId="0" borderId="11" xfId="102" applyFont="1" applyBorder="1" applyAlignment="1" applyProtection="1">
      <alignment vertical="center"/>
      <protection/>
    </xf>
    <xf numFmtId="0" fontId="52" fillId="0" borderId="11" xfId="102" applyFont="1" applyBorder="1" applyAlignment="1" applyProtection="1">
      <alignment vertical="center" wrapText="1"/>
      <protection/>
    </xf>
    <xf numFmtId="0" fontId="52" fillId="0" borderId="0" xfId="102" applyFont="1" applyFill="1" applyBorder="1" applyProtection="1">
      <alignment/>
      <protection/>
    </xf>
    <xf numFmtId="0" fontId="52" fillId="0" borderId="0" xfId="102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/>
      <protection/>
    </xf>
    <xf numFmtId="0" fontId="45" fillId="55" borderId="35" xfId="101" applyFont="1" applyFill="1" applyBorder="1" applyAlignment="1" applyProtection="1">
      <alignment horizontal="center" vertical="center"/>
      <protection/>
    </xf>
    <xf numFmtId="0" fontId="47" fillId="0" borderId="36" xfId="101" applyFont="1" applyBorder="1" applyAlignment="1" applyProtection="1">
      <alignment horizontal="center" vertical="center"/>
      <protection/>
    </xf>
    <xf numFmtId="0" fontId="48" fillId="0" borderId="0" xfId="101" applyFont="1" applyBorder="1" applyAlignment="1" applyProtection="1">
      <alignment vertical="center"/>
      <protection/>
    </xf>
    <xf numFmtId="0" fontId="56" fillId="0" borderId="0" xfId="102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55" fillId="55" borderId="26" xfId="0" applyFont="1" applyFill="1" applyBorder="1" applyAlignment="1" applyProtection="1">
      <alignment vertical="center" wrapText="1"/>
      <protection/>
    </xf>
    <xf numFmtId="0" fontId="55" fillId="55" borderId="27" xfId="0" applyFont="1" applyFill="1" applyBorder="1" applyAlignment="1" applyProtection="1">
      <alignment vertical="center" wrapText="1"/>
      <protection/>
    </xf>
    <xf numFmtId="0" fontId="52" fillId="55" borderId="26" xfId="101" applyFont="1" applyFill="1" applyBorder="1" applyAlignment="1" applyProtection="1">
      <alignment horizontal="centerContinuous" vertical="center" wrapText="1"/>
      <protection/>
    </xf>
    <xf numFmtId="0" fontId="52" fillId="55" borderId="27" xfId="101" applyFont="1" applyFill="1" applyBorder="1" applyAlignment="1" applyProtection="1">
      <alignment horizontal="centerContinuous" vertical="center" wrapText="1"/>
      <protection/>
    </xf>
    <xf numFmtId="0" fontId="52" fillId="55" borderId="26" xfId="101" applyFont="1" applyFill="1" applyBorder="1" applyAlignment="1" applyProtection="1">
      <alignment horizontal="centerContinuous" vertical="center"/>
      <protection/>
    </xf>
    <xf numFmtId="0" fontId="52" fillId="55" borderId="27" xfId="101" applyFont="1" applyFill="1" applyBorder="1" applyAlignment="1" applyProtection="1">
      <alignment horizontal="centerContinuous" vertical="center"/>
      <protection/>
    </xf>
    <xf numFmtId="0" fontId="54" fillId="0" borderId="16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8" xfId="0" applyFont="1" applyBorder="1" applyAlignment="1">
      <alignment/>
    </xf>
    <xf numFmtId="0" fontId="52" fillId="0" borderId="26" xfId="100" applyFont="1" applyFill="1" applyBorder="1" applyAlignment="1">
      <alignment horizontal="centerContinuous" vertical="center" wrapText="1"/>
      <protection/>
    </xf>
    <xf numFmtId="0" fontId="52" fillId="0" borderId="19" xfId="100" applyFont="1" applyFill="1" applyBorder="1" applyAlignment="1">
      <alignment horizontal="centerContinuous" vertical="center" wrapText="1"/>
      <protection/>
    </xf>
    <xf numFmtId="0" fontId="52" fillId="55" borderId="30" xfId="101" applyFont="1" applyFill="1" applyBorder="1" applyAlignment="1" applyProtection="1">
      <alignment horizontal="center" vertical="center"/>
      <protection/>
    </xf>
    <xf numFmtId="0" fontId="52" fillId="55" borderId="18" xfId="101" applyFont="1" applyFill="1" applyBorder="1" applyAlignment="1" applyProtection="1">
      <alignment horizontal="centerContinuous" vertical="center"/>
      <protection/>
    </xf>
    <xf numFmtId="0" fontId="52" fillId="55" borderId="18" xfId="101" applyFont="1" applyFill="1" applyBorder="1" applyAlignment="1" applyProtection="1">
      <alignment horizontal="center" vertical="center"/>
      <protection/>
    </xf>
    <xf numFmtId="0" fontId="52" fillId="0" borderId="11" xfId="101" applyFont="1" applyBorder="1" applyAlignment="1">
      <alignment vertical="center"/>
      <protection/>
    </xf>
    <xf numFmtId="0" fontId="52" fillId="0" borderId="11" xfId="101" applyFont="1" applyBorder="1" applyAlignment="1">
      <alignment wrapText="1"/>
      <protection/>
    </xf>
    <xf numFmtId="0" fontId="52" fillId="55" borderId="11" xfId="101" applyFont="1" applyFill="1" applyBorder="1" applyAlignment="1" applyProtection="1">
      <alignment vertical="center" shrinkToFit="1"/>
      <protection/>
    </xf>
    <xf numFmtId="0" fontId="52" fillId="0" borderId="11" xfId="101" applyFont="1" applyBorder="1" applyAlignment="1">
      <alignment vertical="center" wrapText="1"/>
      <protection/>
    </xf>
    <xf numFmtId="0" fontId="52" fillId="0" borderId="11" xfId="101" applyFont="1" applyFill="1" applyBorder="1" applyAlignment="1">
      <alignment vertical="center"/>
      <protection/>
    </xf>
    <xf numFmtId="0" fontId="52" fillId="0" borderId="0" xfId="101" applyFont="1" applyAlignment="1" applyProtection="1">
      <alignment horizontal="center" vertical="center"/>
      <protection/>
    </xf>
    <xf numFmtId="0" fontId="52" fillId="0" borderId="0" xfId="101" applyFont="1" applyBorder="1" applyAlignment="1" applyProtection="1">
      <alignment vertical="center"/>
      <protection/>
    </xf>
    <xf numFmtId="0" fontId="52" fillId="0" borderId="0" xfId="101" applyFont="1" applyAlignment="1" applyProtection="1">
      <alignment vertical="center"/>
      <protection/>
    </xf>
    <xf numFmtId="0" fontId="52" fillId="0" borderId="30" xfId="100" applyFont="1" applyFill="1" applyBorder="1" applyAlignment="1">
      <alignment horizontal="centerContinuous" vertical="center" wrapText="1"/>
      <protection/>
    </xf>
    <xf numFmtId="0" fontId="52" fillId="0" borderId="28" xfId="100" applyFont="1" applyFill="1" applyBorder="1" applyAlignment="1">
      <alignment horizontal="centerContinuous" vertical="center" wrapText="1"/>
      <protection/>
    </xf>
    <xf numFmtId="0" fontId="52" fillId="0" borderId="15" xfId="100" applyFont="1" applyFill="1" applyBorder="1" applyAlignment="1">
      <alignment horizontal="centerContinuous" vertical="center" wrapText="1"/>
      <protection/>
    </xf>
    <xf numFmtId="0" fontId="52" fillId="0" borderId="16" xfId="100" applyFont="1" applyFill="1" applyBorder="1" applyAlignment="1">
      <alignment horizontal="centerContinuous" vertical="center" wrapText="1"/>
      <protection/>
    </xf>
    <xf numFmtId="0" fontId="52" fillId="0" borderId="18" xfId="100" applyFont="1" applyFill="1" applyBorder="1" applyAlignment="1">
      <alignment horizontal="centerContinuous" vertical="center" wrapText="1"/>
      <protection/>
    </xf>
    <xf numFmtId="0" fontId="52" fillId="0" borderId="27" xfId="100" applyFont="1" applyBorder="1" applyAlignment="1">
      <alignment horizontal="center" vertical="center" wrapText="1"/>
      <protection/>
    </xf>
    <xf numFmtId="0" fontId="52" fillId="0" borderId="25" xfId="100" applyFont="1" applyBorder="1" applyAlignment="1">
      <alignment horizontal="centerContinuous" vertical="center" wrapText="1"/>
      <protection/>
    </xf>
    <xf numFmtId="0" fontId="52" fillId="0" borderId="27" xfId="100" applyFont="1" applyBorder="1" applyAlignment="1">
      <alignment horizontal="centerContinuous" vertical="center" wrapText="1"/>
      <protection/>
    </xf>
    <xf numFmtId="0" fontId="52" fillId="55" borderId="30" xfId="100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49" fontId="63" fillId="0" borderId="24" xfId="0" applyNumberFormat="1" applyFont="1" applyBorder="1" applyAlignment="1" applyProtection="1">
      <alignment/>
      <protection/>
    </xf>
    <xf numFmtId="0" fontId="55" fillId="0" borderId="15" xfId="0" applyFont="1" applyBorder="1" applyAlignment="1">
      <alignment/>
    </xf>
    <xf numFmtId="0" fontId="48" fillId="0" borderId="29" xfId="101" applyFont="1" applyBorder="1" applyAlignment="1" applyProtection="1">
      <alignment vertical="center"/>
      <protection/>
    </xf>
    <xf numFmtId="0" fontId="52" fillId="55" borderId="16" xfId="101" applyFont="1" applyFill="1" applyBorder="1" applyAlignment="1" applyProtection="1">
      <alignment horizontal="centerContinuous" vertical="center"/>
      <protection/>
    </xf>
    <xf numFmtId="0" fontId="56" fillId="0" borderId="16" xfId="101" applyFont="1" applyBorder="1" applyAlignment="1">
      <alignment vertical="center"/>
      <protection/>
    </xf>
    <xf numFmtId="0" fontId="56" fillId="0" borderId="11" xfId="101" applyFont="1" applyBorder="1" applyAlignment="1">
      <alignment vertical="center"/>
      <protection/>
    </xf>
    <xf numFmtId="0" fontId="55" fillId="55" borderId="11" xfId="0" applyFont="1" applyFill="1" applyBorder="1" applyAlignment="1" applyProtection="1">
      <alignment shrinkToFit="1"/>
      <protection/>
    </xf>
    <xf numFmtId="0" fontId="62" fillId="55" borderId="37" xfId="0" applyFont="1" applyFill="1" applyBorder="1" applyAlignment="1" applyProtection="1">
      <alignment horizontal="center" vertical="center"/>
      <protection/>
    </xf>
    <xf numFmtId="49" fontId="63" fillId="0" borderId="24" xfId="0" applyNumberFormat="1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28" xfId="0" applyFont="1" applyBorder="1" applyAlignment="1" applyProtection="1">
      <alignment vertical="center"/>
      <protection/>
    </xf>
    <xf numFmtId="0" fontId="55" fillId="55" borderId="18" xfId="0" applyFont="1" applyFill="1" applyBorder="1" applyAlignment="1" applyProtection="1">
      <alignment horizontal="centerContinuous" vertical="center"/>
      <protection/>
    </xf>
    <xf numFmtId="0" fontId="55" fillId="55" borderId="18" xfId="0" applyFont="1" applyFill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vertical="center"/>
      <protection/>
    </xf>
    <xf numFmtId="182" fontId="6" fillId="10" borderId="11" xfId="103" applyNumberFormat="1" applyFont="1" applyFill="1" applyBorder="1" applyAlignment="1" applyProtection="1">
      <alignment horizontal="right" vertical="center" shrinkToFit="1"/>
      <protection locked="0"/>
    </xf>
    <xf numFmtId="0" fontId="55" fillId="0" borderId="18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vertical="center"/>
      <protection/>
    </xf>
    <xf numFmtId="0" fontId="62" fillId="55" borderId="23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5" fillId="55" borderId="11" xfId="0" applyFont="1" applyFill="1" applyBorder="1" applyAlignment="1" applyProtection="1">
      <alignment horizontal="center" vertical="center" wrapText="1"/>
      <protection/>
    </xf>
    <xf numFmtId="0" fontId="55" fillId="0" borderId="26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63" fillId="0" borderId="24" xfId="0" applyFont="1" applyBorder="1" applyAlignment="1" applyProtection="1">
      <alignment horizontal="center" vertical="center"/>
      <protection/>
    </xf>
    <xf numFmtId="0" fontId="64" fillId="0" borderId="28" xfId="0" applyFont="1" applyBorder="1" applyAlignment="1" applyProtection="1">
      <alignment vertical="center"/>
      <protection/>
    </xf>
    <xf numFmtId="0" fontId="55" fillId="0" borderId="15" xfId="0" applyFont="1" applyBorder="1" applyAlignment="1">
      <alignment horizontal="centerContinuous" vertical="center"/>
    </xf>
    <xf numFmtId="0" fontId="55" fillId="0" borderId="25" xfId="0" applyFont="1" applyBorder="1" applyAlignment="1">
      <alignment horizontal="centerContinuous" vertical="center"/>
    </xf>
    <xf numFmtId="0" fontId="55" fillId="0" borderId="11" xfId="0" applyFont="1" applyBorder="1" applyAlignment="1">
      <alignment horizontal="center" vertical="center"/>
    </xf>
    <xf numFmtId="0" fontId="55" fillId="55" borderId="25" xfId="0" applyFont="1" applyFill="1" applyBorder="1" applyAlignment="1" applyProtection="1">
      <alignment horizontal="centerContinuous" vertical="center"/>
      <protection/>
    </xf>
    <xf numFmtId="0" fontId="55" fillId="55" borderId="27" xfId="0" applyFont="1" applyFill="1" applyBorder="1" applyAlignment="1" applyProtection="1">
      <alignment horizontal="centerContinuous" vertical="center"/>
      <protection/>
    </xf>
    <xf numFmtId="0" fontId="55" fillId="55" borderId="19" xfId="0" applyFont="1" applyFill="1" applyBorder="1" applyAlignment="1" applyProtection="1">
      <alignment horizontal="centerContinuous" vertical="center"/>
      <protection/>
    </xf>
    <xf numFmtId="4" fontId="6" fillId="10" borderId="11" xfId="103" applyNumberFormat="1" applyFont="1" applyFill="1" applyBorder="1" applyAlignment="1" applyProtection="1">
      <alignment horizontal="right" vertical="center" shrinkToFit="1"/>
      <protection locked="0"/>
    </xf>
    <xf numFmtId="0" fontId="54" fillId="0" borderId="11" xfId="0" applyFont="1" applyBorder="1" applyAlignment="1" applyProtection="1">
      <alignment vertical="center"/>
      <protection/>
    </xf>
    <xf numFmtId="0" fontId="55" fillId="55" borderId="33" xfId="0" applyFont="1" applyFill="1" applyBorder="1" applyAlignment="1" applyProtection="1">
      <alignment/>
      <protection/>
    </xf>
    <xf numFmtId="0" fontId="55" fillId="55" borderId="25" xfId="0" applyFont="1" applyFill="1" applyBorder="1" applyAlignment="1" applyProtection="1">
      <alignment/>
      <protection/>
    </xf>
    <xf numFmtId="0" fontId="55" fillId="55" borderId="0" xfId="0" applyFont="1" applyFill="1" applyBorder="1" applyAlignment="1" applyProtection="1">
      <alignment horizontal="centerContinuous"/>
      <protection/>
    </xf>
    <xf numFmtId="0" fontId="55" fillId="55" borderId="27" xfId="0" applyFont="1" applyFill="1" applyBorder="1" applyAlignment="1" applyProtection="1">
      <alignment horizontal="centerContinuous"/>
      <protection/>
    </xf>
    <xf numFmtId="0" fontId="55" fillId="0" borderId="19" xfId="0" applyFont="1" applyBorder="1" applyAlignment="1">
      <alignment horizontal="centerContinuous" vertical="center"/>
    </xf>
    <xf numFmtId="0" fontId="55" fillId="55" borderId="0" xfId="0" applyFont="1" applyFill="1" applyBorder="1" applyAlignment="1" applyProtection="1">
      <alignment/>
      <protection/>
    </xf>
    <xf numFmtId="0" fontId="55" fillId="55" borderId="27" xfId="0" applyFont="1" applyFill="1" applyBorder="1" applyAlignment="1" applyProtection="1">
      <alignment/>
      <protection/>
    </xf>
    <xf numFmtId="0" fontId="55" fillId="0" borderId="19" xfId="0" applyFont="1" applyBorder="1" applyAlignment="1">
      <alignment vertical="center"/>
    </xf>
    <xf numFmtId="0" fontId="55" fillId="55" borderId="28" xfId="0" applyFont="1" applyFill="1" applyBorder="1" applyAlignment="1" applyProtection="1">
      <alignment/>
      <protection/>
    </xf>
    <xf numFmtId="0" fontId="55" fillId="55" borderId="29" xfId="0" applyFont="1" applyFill="1" applyBorder="1" applyAlignment="1" applyProtection="1">
      <alignment/>
      <protection/>
    </xf>
    <xf numFmtId="0" fontId="55" fillId="55" borderId="11" xfId="0" applyFont="1" applyFill="1" applyBorder="1" applyAlignment="1" applyProtection="1">
      <alignment horizontal="centerContinuous" vertical="center"/>
      <protection/>
    </xf>
    <xf numFmtId="0" fontId="55" fillId="55" borderId="16" xfId="0" applyFont="1" applyFill="1" applyBorder="1" applyAlignment="1" applyProtection="1">
      <alignment horizontal="centerContinuous" vertical="center"/>
      <protection/>
    </xf>
    <xf numFmtId="0" fontId="55" fillId="0" borderId="15" xfId="0" applyFont="1" applyBorder="1" applyAlignment="1" applyProtection="1">
      <alignment vertical="center"/>
      <protection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2" fillId="55" borderId="19" xfId="103" applyFont="1" applyFill="1" applyBorder="1" applyAlignment="1" applyProtection="1">
      <alignment horizontal="center" vertical="center"/>
      <protection/>
    </xf>
    <xf numFmtId="0" fontId="52" fillId="55" borderId="19" xfId="103" applyFont="1" applyFill="1" applyBorder="1" applyAlignment="1" applyProtection="1">
      <alignment horizontal="centerContinuous" vertical="center"/>
      <protection/>
    </xf>
    <xf numFmtId="0" fontId="52" fillId="0" borderId="11" xfId="103" applyFont="1" applyFill="1" applyBorder="1" applyAlignment="1" applyProtection="1">
      <alignment horizontal="left" vertical="center"/>
      <protection/>
    </xf>
    <xf numFmtId="0" fontId="52" fillId="0" borderId="11" xfId="103" applyFont="1" applyFill="1" applyBorder="1" applyAlignment="1" applyProtection="1">
      <alignment vertical="center"/>
      <protection/>
    </xf>
    <xf numFmtId="0" fontId="52" fillId="55" borderId="11" xfId="103" applyFont="1" applyFill="1" applyBorder="1" applyAlignment="1" applyProtection="1">
      <alignment horizontal="centerContinuous" vertical="center" shrinkToFit="1"/>
      <protection/>
    </xf>
    <xf numFmtId="0" fontId="52" fillId="0" borderId="11" xfId="103" applyFont="1" applyFill="1" applyBorder="1" applyAlignment="1" applyProtection="1">
      <alignment vertical="center" wrapText="1"/>
      <protection/>
    </xf>
    <xf numFmtId="0" fontId="52" fillId="55" borderId="15" xfId="103" applyFont="1" applyFill="1" applyBorder="1" applyAlignment="1" applyProtection="1">
      <alignment horizontal="centerContinuous" vertical="center" shrinkToFit="1"/>
      <protection/>
    </xf>
    <xf numFmtId="0" fontId="52" fillId="55" borderId="16" xfId="103" applyFont="1" applyFill="1" applyBorder="1" applyAlignment="1" applyProtection="1">
      <alignment horizontal="centerContinuous" vertical="center" shrinkToFit="1"/>
      <protection/>
    </xf>
    <xf numFmtId="0" fontId="52" fillId="55" borderId="18" xfId="103" applyFont="1" applyFill="1" applyBorder="1" applyAlignment="1" applyProtection="1">
      <alignment horizontal="centerContinuous" vertical="center" shrinkToFit="1"/>
      <protection/>
    </xf>
    <xf numFmtId="0" fontId="52" fillId="0" borderId="11" xfId="103" applyFont="1" applyFill="1" applyBorder="1" applyAlignment="1" applyProtection="1">
      <alignment horizontal="left" vertical="center" wrapText="1"/>
      <protection/>
    </xf>
    <xf numFmtId="0" fontId="56" fillId="0" borderId="11" xfId="103" applyFont="1" applyFill="1" applyBorder="1" applyAlignment="1" applyProtection="1">
      <alignment vertical="center"/>
      <protection/>
    </xf>
    <xf numFmtId="0" fontId="62" fillId="55" borderId="35" xfId="104" applyFont="1" applyFill="1" applyBorder="1" applyAlignment="1">
      <alignment horizontal="center" vertical="center"/>
      <protection/>
    </xf>
    <xf numFmtId="0" fontId="63" fillId="0" borderId="36" xfId="104" applyFont="1" applyBorder="1" applyAlignment="1">
      <alignment horizontal="center" vertical="center"/>
      <protection/>
    </xf>
    <xf numFmtId="0" fontId="63" fillId="0" borderId="34" xfId="104" applyFont="1" applyBorder="1" applyAlignment="1">
      <alignment horizontal="center" vertical="center"/>
      <protection/>
    </xf>
    <xf numFmtId="0" fontId="64" fillId="0" borderId="0" xfId="104" applyFont="1" applyBorder="1" applyAlignment="1">
      <alignment horizontal="left" vertical="center"/>
      <protection/>
    </xf>
    <xf numFmtId="0" fontId="63" fillId="0" borderId="0" xfId="104" applyFont="1" applyBorder="1" applyAlignment="1">
      <alignment horizontal="center" vertical="center"/>
      <protection/>
    </xf>
    <xf numFmtId="0" fontId="63" fillId="0" borderId="28" xfId="104" applyFont="1" applyBorder="1" applyAlignment="1">
      <alignment horizontal="center" vertical="center"/>
      <protection/>
    </xf>
    <xf numFmtId="0" fontId="54" fillId="0" borderId="31" xfId="104" applyFont="1" applyBorder="1" applyAlignment="1">
      <alignment vertical="center"/>
      <protection/>
    </xf>
    <xf numFmtId="0" fontId="55" fillId="97" borderId="11" xfId="104" applyFont="1" applyFill="1" applyBorder="1" applyAlignment="1">
      <alignment horizontal="center" vertical="center"/>
      <protection/>
    </xf>
    <xf numFmtId="0" fontId="55" fillId="97" borderId="16" xfId="104" applyFont="1" applyFill="1" applyBorder="1" applyAlignment="1">
      <alignment horizontal="center" vertical="center"/>
      <protection/>
    </xf>
    <xf numFmtId="0" fontId="55" fillId="97" borderId="11" xfId="104" applyFont="1" applyFill="1" applyBorder="1" applyAlignment="1">
      <alignment horizontal="centerContinuous" vertical="center"/>
      <protection/>
    </xf>
    <xf numFmtId="49" fontId="55" fillId="0" borderId="38" xfId="104" applyNumberFormat="1" applyFont="1" applyBorder="1" applyAlignment="1">
      <alignment horizontal="center" vertical="center"/>
      <protection/>
    </xf>
    <xf numFmtId="49" fontId="55" fillId="0" borderId="25" xfId="104" applyNumberFormat="1" applyFont="1" applyBorder="1" applyAlignment="1">
      <alignment horizontal="center" vertical="center"/>
      <protection/>
    </xf>
    <xf numFmtId="49" fontId="55" fillId="0" borderId="33" xfId="104" applyNumberFormat="1" applyFont="1" applyBorder="1" applyAlignment="1">
      <alignment horizontal="center" vertical="center"/>
      <protection/>
    </xf>
    <xf numFmtId="0" fontId="55" fillId="0" borderId="32" xfId="104" applyFont="1" applyBorder="1" applyAlignment="1">
      <alignment vertical="center"/>
      <protection/>
    </xf>
    <xf numFmtId="0" fontId="55" fillId="0" borderId="33" xfId="104" applyFont="1" applyBorder="1" applyAlignment="1">
      <alignment vertical="center"/>
      <protection/>
    </xf>
    <xf numFmtId="0" fontId="55" fillId="0" borderId="25" xfId="104" applyFont="1" applyBorder="1" applyAlignment="1">
      <alignment vertical="center"/>
      <protection/>
    </xf>
    <xf numFmtId="49" fontId="55" fillId="0" borderId="19" xfId="104" applyNumberFormat="1" applyFont="1" applyBorder="1" applyAlignment="1">
      <alignment horizontal="center" vertical="center"/>
      <protection/>
    </xf>
    <xf numFmtId="49" fontId="55" fillId="0" borderId="26" xfId="104" applyNumberFormat="1" applyFont="1" applyBorder="1" applyAlignment="1">
      <alignment horizontal="center" vertical="center" shrinkToFit="1"/>
      <protection/>
    </xf>
    <xf numFmtId="49" fontId="55" fillId="0" borderId="19" xfId="104" applyNumberFormat="1" applyFont="1" applyBorder="1" applyAlignment="1">
      <alignment horizontal="center" vertical="center" shrinkToFit="1"/>
      <protection/>
    </xf>
    <xf numFmtId="49" fontId="55" fillId="0" borderId="11" xfId="104" applyNumberFormat="1" applyFont="1" applyBorder="1" applyAlignment="1">
      <alignment horizontal="center" vertical="center" shrinkToFit="1"/>
      <protection/>
    </xf>
    <xf numFmtId="49" fontId="31" fillId="10" borderId="11" xfId="104" applyNumberFormat="1" applyFont="1" applyFill="1" applyBorder="1" applyAlignment="1" applyProtection="1">
      <alignment horizontal="center" vertical="center" shrinkToFit="1"/>
      <protection locked="0"/>
    </xf>
    <xf numFmtId="49" fontId="55" fillId="0" borderId="27" xfId="104" applyNumberFormat="1" applyFont="1" applyBorder="1" applyAlignment="1">
      <alignment horizontal="center" vertical="center" shrinkToFit="1"/>
      <protection/>
    </xf>
    <xf numFmtId="49" fontId="31" fillId="10" borderId="19" xfId="104" applyNumberFormat="1" applyFont="1" applyFill="1" applyBorder="1" applyAlignment="1" applyProtection="1">
      <alignment horizontal="center" vertical="center" shrinkToFit="1"/>
      <protection locked="0"/>
    </xf>
    <xf numFmtId="0" fontId="55" fillId="0" borderId="27" xfId="104" applyFont="1" applyBorder="1" applyAlignment="1">
      <alignment vertical="center" shrinkToFit="1"/>
      <protection/>
    </xf>
    <xf numFmtId="0" fontId="55" fillId="0" borderId="27" xfId="104" applyFont="1" applyBorder="1" applyAlignment="1">
      <alignment vertical="center"/>
      <protection/>
    </xf>
    <xf numFmtId="49" fontId="55" fillId="0" borderId="31" xfId="104" applyNumberFormat="1" applyFont="1" applyBorder="1" applyAlignment="1">
      <alignment horizontal="center" vertical="center"/>
      <protection/>
    </xf>
    <xf numFmtId="49" fontId="55" fillId="0" borderId="29" xfId="104" applyNumberFormat="1" applyFont="1" applyBorder="1" applyAlignment="1">
      <alignment horizontal="center" vertical="center"/>
      <protection/>
    </xf>
    <xf numFmtId="49" fontId="55" fillId="0" borderId="28" xfId="104" applyNumberFormat="1" applyFont="1" applyBorder="1" applyAlignment="1">
      <alignment horizontal="center" vertical="center" shrinkToFit="1"/>
      <protection/>
    </xf>
    <xf numFmtId="49" fontId="55" fillId="0" borderId="31" xfId="104" applyNumberFormat="1" applyFont="1" applyBorder="1" applyAlignment="1">
      <alignment horizontal="center" vertical="center" shrinkToFit="1"/>
      <protection/>
    </xf>
    <xf numFmtId="49" fontId="55" fillId="0" borderId="29" xfId="104" applyNumberFormat="1" applyFont="1" applyBorder="1" applyAlignment="1">
      <alignment horizontal="center" vertical="center" shrinkToFit="1"/>
      <protection/>
    </xf>
    <xf numFmtId="0" fontId="55" fillId="0" borderId="30" xfId="104" applyFont="1" applyBorder="1" applyAlignment="1">
      <alignment vertical="center" shrinkToFit="1"/>
      <protection/>
    </xf>
    <xf numFmtId="0" fontId="55" fillId="0" borderId="28" xfId="104" applyFont="1" applyBorder="1" applyAlignment="1">
      <alignment vertical="center" shrinkToFit="1"/>
      <protection/>
    </xf>
    <xf numFmtId="0" fontId="55" fillId="0" borderId="29" xfId="104" applyFont="1" applyBorder="1" applyAlignment="1">
      <alignment vertical="center"/>
      <protection/>
    </xf>
    <xf numFmtId="49" fontId="55" fillId="0" borderId="33" xfId="104" applyNumberFormat="1" applyFont="1" applyBorder="1" applyAlignment="1">
      <alignment horizontal="center" vertical="center" shrinkToFit="1"/>
      <protection/>
    </xf>
    <xf numFmtId="49" fontId="55" fillId="0" borderId="38" xfId="104" applyNumberFormat="1" applyFont="1" applyBorder="1" applyAlignment="1">
      <alignment horizontal="center" vertical="center" shrinkToFit="1"/>
      <protection/>
    </xf>
    <xf numFmtId="49" fontId="55" fillId="0" borderId="25" xfId="104" applyNumberFormat="1" applyFont="1" applyBorder="1" applyAlignment="1">
      <alignment horizontal="center" vertical="center" shrinkToFit="1"/>
      <protection/>
    </xf>
    <xf numFmtId="0" fontId="55" fillId="0" borderId="32" xfId="104" applyFont="1" applyBorder="1" applyAlignment="1">
      <alignment vertical="center" shrinkToFit="1"/>
      <protection/>
    </xf>
    <xf numFmtId="0" fontId="55" fillId="0" borderId="33" xfId="104" applyFont="1" applyBorder="1" applyAlignment="1">
      <alignment vertical="center" shrinkToFit="1"/>
      <protection/>
    </xf>
    <xf numFmtId="0" fontId="55" fillId="0" borderId="30" xfId="104" applyFont="1" applyBorder="1" applyAlignment="1">
      <alignment shrinkToFit="1"/>
      <protection/>
    </xf>
    <xf numFmtId="0" fontId="55" fillId="0" borderId="28" xfId="104" applyFont="1" applyBorder="1" applyAlignment="1">
      <alignment shrinkToFit="1"/>
      <protection/>
    </xf>
    <xf numFmtId="0" fontId="55" fillId="0" borderId="29" xfId="104" applyFont="1" applyBorder="1">
      <alignment/>
      <protection/>
    </xf>
    <xf numFmtId="0" fontId="55" fillId="0" borderId="32" xfId="104" applyFont="1" applyBorder="1" applyAlignment="1">
      <alignment shrinkToFit="1"/>
      <protection/>
    </xf>
    <xf numFmtId="0" fontId="55" fillId="0" borderId="33" xfId="104" applyFont="1" applyBorder="1" applyAlignment="1">
      <alignment shrinkToFit="1"/>
      <protection/>
    </xf>
    <xf numFmtId="0" fontId="55" fillId="0" borderId="25" xfId="104" applyFont="1" applyBorder="1">
      <alignment/>
      <protection/>
    </xf>
    <xf numFmtId="0" fontId="55" fillId="0" borderId="27" xfId="104" applyFont="1" applyBorder="1">
      <alignment/>
      <protection/>
    </xf>
    <xf numFmtId="49" fontId="55" fillId="0" borderId="31" xfId="104" applyNumberFormat="1" applyFont="1" applyBorder="1" applyAlignment="1">
      <alignment horizontal="center"/>
      <protection/>
    </xf>
    <xf numFmtId="49" fontId="55" fillId="0" borderId="29" xfId="104" applyNumberFormat="1" applyFont="1" applyBorder="1" applyAlignment="1">
      <alignment horizontal="center"/>
      <protection/>
    </xf>
    <xf numFmtId="49" fontId="55" fillId="0" borderId="38" xfId="104" applyNumberFormat="1" applyFont="1" applyBorder="1" applyAlignment="1">
      <alignment horizontal="center"/>
      <protection/>
    </xf>
    <xf numFmtId="49" fontId="55" fillId="0" borderId="25" xfId="104" applyNumberFormat="1" applyFont="1" applyBorder="1" applyAlignment="1">
      <alignment horizontal="center"/>
      <protection/>
    </xf>
    <xf numFmtId="49" fontId="55" fillId="0" borderId="28" xfId="104" applyNumberFormat="1" applyFont="1" applyBorder="1" applyAlignment="1">
      <alignment horizontal="center" vertical="center"/>
      <protection/>
    </xf>
    <xf numFmtId="0" fontId="55" fillId="0" borderId="30" xfId="104" applyFont="1" applyBorder="1" applyAlignment="1">
      <alignment vertical="center"/>
      <protection/>
    </xf>
    <xf numFmtId="0" fontId="55" fillId="0" borderId="28" xfId="104" applyFont="1" applyBorder="1" applyAlignment="1">
      <alignment vertical="center"/>
      <protection/>
    </xf>
    <xf numFmtId="0" fontId="55" fillId="0" borderId="11" xfId="104" applyFont="1" applyBorder="1">
      <alignment/>
      <protection/>
    </xf>
    <xf numFmtId="0" fontId="55" fillId="0" borderId="11" xfId="104" applyFont="1" applyBorder="1" applyAlignment="1">
      <alignment horizontal="center"/>
      <protection/>
    </xf>
    <xf numFmtId="0" fontId="38" fillId="0" borderId="11" xfId="104" applyFont="1" applyBorder="1">
      <alignment/>
      <protection/>
    </xf>
    <xf numFmtId="0" fontId="38" fillId="0" borderId="11" xfId="104" applyFont="1" applyBorder="1" applyAlignment="1">
      <alignment horizontal="center"/>
      <protection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wrapText="1"/>
    </xf>
    <xf numFmtId="0" fontId="6" fillId="56" borderId="15" xfId="0" applyFont="1" applyFill="1" applyBorder="1" applyAlignment="1">
      <alignment horizontal="left"/>
    </xf>
    <xf numFmtId="0" fontId="6" fillId="56" borderId="18" xfId="0" applyFont="1" applyFill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27" fillId="0" borderId="0" xfId="0" applyFont="1" applyAlignment="1">
      <alignment wrapText="1"/>
    </xf>
    <xf numFmtId="0" fontId="39" fillId="0" borderId="22" xfId="93" applyFont="1" applyBorder="1" applyAlignment="1" applyProtection="1">
      <alignment wrapText="1" readingOrder="1"/>
      <protection locked="0"/>
    </xf>
    <xf numFmtId="0" fontId="0" fillId="0" borderId="22" xfId="0" applyBorder="1" applyAlignment="1">
      <alignment/>
    </xf>
    <xf numFmtId="0" fontId="40" fillId="0" borderId="39" xfId="93" applyFont="1" applyBorder="1" applyAlignment="1" applyProtection="1">
      <alignment wrapText="1" readingOrder="1"/>
      <protection locked="0"/>
    </xf>
    <xf numFmtId="0" fontId="0" fillId="0" borderId="39" xfId="0" applyBorder="1" applyAlignment="1">
      <alignment/>
    </xf>
    <xf numFmtId="0" fontId="40" fillId="0" borderId="22" xfId="93" applyFont="1" applyBorder="1" applyAlignment="1" applyProtection="1">
      <alignment wrapText="1" readingOrder="1"/>
      <protection locked="0"/>
    </xf>
    <xf numFmtId="0" fontId="39" fillId="0" borderId="39" xfId="93" applyFont="1" applyBorder="1" applyAlignment="1" applyProtection="1">
      <alignment wrapText="1" readingOrder="1"/>
      <protection locked="0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9" fillId="9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31" fillId="37" borderId="11" xfId="0" applyFont="1" applyFill="1" applyBorder="1" applyAlignment="1">
      <alignment horizontal="center"/>
    </xf>
    <xf numFmtId="0" fontId="31" fillId="37" borderId="15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1" fillId="37" borderId="18" xfId="0" applyFont="1" applyFill="1" applyBorder="1" applyAlignment="1">
      <alignment horizontal="center"/>
    </xf>
    <xf numFmtId="0" fontId="31" fillId="55" borderId="11" xfId="0" applyFont="1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31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2" fillId="0" borderId="11" xfId="0" applyFont="1" applyBorder="1" applyAlignment="1">
      <alignment horizontal="center" vertical="top" wrapText="1"/>
    </xf>
    <xf numFmtId="0" fontId="19" fillId="95" borderId="0" xfId="0" applyFont="1" applyFill="1" applyAlignment="1">
      <alignment horizontal="center" vertical="top" wrapText="1"/>
    </xf>
    <xf numFmtId="0" fontId="32" fillId="0" borderId="1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28" xfId="0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36" fillId="0" borderId="11" xfId="0" applyFont="1" applyBorder="1" applyAlignment="1">
      <alignment horizontal="left"/>
    </xf>
    <xf numFmtId="49" fontId="55" fillId="0" borderId="31" xfId="104" applyNumberFormat="1" applyFont="1" applyBorder="1" applyAlignment="1">
      <alignment horizontal="center" vertical="center"/>
      <protection/>
    </xf>
    <xf numFmtId="49" fontId="55" fillId="0" borderId="29" xfId="104" applyNumberFormat="1" applyFont="1" applyBorder="1" applyAlignment="1">
      <alignment horizontal="center" vertical="center"/>
      <protection/>
    </xf>
    <xf numFmtId="0" fontId="55" fillId="0" borderId="11" xfId="104" applyFont="1" applyBorder="1" applyAlignment="1">
      <alignment horizontal="center"/>
      <protection/>
    </xf>
    <xf numFmtId="0" fontId="55" fillId="0" borderId="11" xfId="104" applyFont="1" applyBorder="1" applyAlignment="1">
      <alignment horizontal="right"/>
      <protection/>
    </xf>
    <xf numFmtId="49" fontId="31" fillId="10" borderId="15" xfId="104" applyNumberFormat="1" applyFont="1" applyFill="1" applyBorder="1" applyAlignment="1" applyProtection="1">
      <alignment horizontal="center" vertical="center" shrinkToFit="1"/>
      <protection locked="0"/>
    </xf>
    <xf numFmtId="49" fontId="31" fillId="10" borderId="16" xfId="104" applyNumberFormat="1" applyFont="1" applyFill="1" applyBorder="1" applyAlignment="1" applyProtection="1">
      <alignment horizontal="center" vertical="center" shrinkToFit="1"/>
      <protection locked="0"/>
    </xf>
    <xf numFmtId="49" fontId="31" fillId="10" borderId="18" xfId="104" applyNumberFormat="1" applyFont="1" applyFill="1" applyBorder="1" applyAlignment="1" applyProtection="1">
      <alignment horizontal="center" vertical="center" shrinkToFit="1"/>
      <protection locked="0"/>
    </xf>
    <xf numFmtId="49" fontId="55" fillId="0" borderId="38" xfId="104" applyNumberFormat="1" applyFont="1" applyBorder="1" applyAlignment="1">
      <alignment horizontal="center" vertical="center"/>
      <protection/>
    </xf>
    <xf numFmtId="49" fontId="55" fillId="0" borderId="25" xfId="104" applyNumberFormat="1" applyFont="1" applyBorder="1" applyAlignment="1">
      <alignment horizontal="center" vertical="center"/>
      <protection/>
    </xf>
    <xf numFmtId="49" fontId="55" fillId="0" borderId="26" xfId="104" applyNumberFormat="1" applyFont="1" applyBorder="1" applyAlignment="1">
      <alignment horizontal="center"/>
      <protection/>
    </xf>
    <xf numFmtId="49" fontId="55" fillId="0" borderId="27" xfId="104" applyNumberFormat="1" applyFont="1" applyBorder="1" applyAlignment="1">
      <alignment horizontal="center"/>
      <protection/>
    </xf>
    <xf numFmtId="49" fontId="55" fillId="0" borderId="26" xfId="104" applyNumberFormat="1" applyFont="1" applyBorder="1" applyAlignment="1">
      <alignment horizontal="center" vertical="center"/>
      <protection/>
    </xf>
    <xf numFmtId="49" fontId="55" fillId="0" borderId="27" xfId="104" applyNumberFormat="1" applyFont="1" applyBorder="1" applyAlignment="1">
      <alignment horizontal="center" vertical="center"/>
      <protection/>
    </xf>
    <xf numFmtId="0" fontId="55" fillId="97" borderId="38" xfId="104" applyFont="1" applyFill="1" applyBorder="1" applyAlignment="1">
      <alignment horizontal="center" vertical="center" wrapText="1"/>
      <protection/>
    </xf>
    <xf numFmtId="0" fontId="55" fillId="97" borderId="33" xfId="104" applyFont="1" applyFill="1" applyBorder="1" applyAlignment="1">
      <alignment horizontal="center" vertical="center" wrapText="1"/>
      <protection/>
    </xf>
    <xf numFmtId="0" fontId="55" fillId="97" borderId="25" xfId="104" applyFont="1" applyFill="1" applyBorder="1" applyAlignment="1">
      <alignment horizontal="center" vertical="center" wrapText="1"/>
      <protection/>
    </xf>
    <xf numFmtId="0" fontId="55" fillId="0" borderId="31" xfId="104" applyFont="1" applyBorder="1" applyAlignment="1">
      <alignment horizontal="center" vertical="center" wrapText="1"/>
      <protection/>
    </xf>
    <xf numFmtId="0" fontId="55" fillId="0" borderId="28" xfId="104" applyFont="1" applyBorder="1" applyAlignment="1">
      <alignment horizontal="center" vertical="center" wrapText="1"/>
      <protection/>
    </xf>
    <xf numFmtId="0" fontId="55" fillId="0" borderId="29" xfId="104" applyFont="1" applyBorder="1" applyAlignment="1">
      <alignment horizontal="center" vertical="center" wrapText="1"/>
      <protection/>
    </xf>
    <xf numFmtId="0" fontId="55" fillId="55" borderId="26" xfId="104" applyFont="1" applyFill="1" applyBorder="1" applyAlignment="1">
      <alignment horizontal="center" vertical="center" wrapText="1"/>
      <protection/>
    </xf>
    <xf numFmtId="0" fontId="55" fillId="55" borderId="0" xfId="104" applyFont="1" applyFill="1" applyBorder="1" applyAlignment="1">
      <alignment horizontal="center" vertical="center" wrapText="1"/>
      <protection/>
    </xf>
    <xf numFmtId="0" fontId="55" fillId="55" borderId="27" xfId="104" applyFont="1" applyFill="1" applyBorder="1" applyAlignment="1">
      <alignment horizontal="center" vertical="center" wrapText="1"/>
      <protection/>
    </xf>
    <xf numFmtId="0" fontId="55" fillId="55" borderId="31" xfId="104" applyFont="1" applyFill="1" applyBorder="1" applyAlignment="1">
      <alignment horizontal="center" vertical="center" wrapText="1"/>
      <protection/>
    </xf>
    <xf numFmtId="0" fontId="55" fillId="55" borderId="28" xfId="104" applyFont="1" applyFill="1" applyBorder="1" applyAlignment="1">
      <alignment horizontal="center" vertical="center" wrapText="1"/>
      <protection/>
    </xf>
    <xf numFmtId="0" fontId="55" fillId="55" borderId="29" xfId="104" applyFont="1" applyFill="1" applyBorder="1" applyAlignment="1">
      <alignment horizontal="center" vertical="center" wrapText="1"/>
      <protection/>
    </xf>
    <xf numFmtId="0" fontId="55" fillId="55" borderId="38" xfId="104" applyFont="1" applyFill="1" applyBorder="1" applyAlignment="1">
      <alignment horizontal="center" vertical="center"/>
      <protection/>
    </xf>
    <xf numFmtId="0" fontId="55" fillId="55" borderId="33" xfId="104" applyFont="1" applyFill="1" applyBorder="1" applyAlignment="1">
      <alignment horizontal="center" vertical="center"/>
      <protection/>
    </xf>
    <xf numFmtId="0" fontId="55" fillId="55" borderId="25" xfId="104" applyFont="1" applyFill="1" applyBorder="1" applyAlignment="1">
      <alignment horizontal="center" vertical="center"/>
      <protection/>
    </xf>
    <xf numFmtId="0" fontId="55" fillId="55" borderId="31" xfId="104" applyFont="1" applyFill="1" applyBorder="1" applyAlignment="1">
      <alignment horizontal="center" vertical="center"/>
      <protection/>
    </xf>
    <xf numFmtId="0" fontId="55" fillId="55" borderId="28" xfId="104" applyFont="1" applyFill="1" applyBorder="1" applyAlignment="1">
      <alignment horizontal="center" vertical="center"/>
      <protection/>
    </xf>
    <xf numFmtId="0" fontId="55" fillId="55" borderId="29" xfId="104" applyFont="1" applyFill="1" applyBorder="1" applyAlignment="1">
      <alignment horizontal="center" vertical="center"/>
      <protection/>
    </xf>
    <xf numFmtId="0" fontId="55" fillId="97" borderId="15" xfId="104" applyFont="1" applyFill="1" applyBorder="1" applyAlignment="1">
      <alignment horizontal="center" vertical="center"/>
      <protection/>
    </xf>
    <xf numFmtId="0" fontId="55" fillId="0" borderId="16" xfId="104" applyFont="1" applyBorder="1" applyAlignment="1">
      <alignment horizontal="center" vertical="center"/>
      <protection/>
    </xf>
    <xf numFmtId="0" fontId="55" fillId="0" borderId="18" xfId="104" applyFont="1" applyBorder="1" applyAlignment="1">
      <alignment horizontal="center" vertical="center"/>
      <protection/>
    </xf>
    <xf numFmtId="0" fontId="55" fillId="97" borderId="16" xfId="104" applyFont="1" applyFill="1" applyBorder="1" applyAlignment="1">
      <alignment horizontal="center" vertical="center"/>
      <protection/>
    </xf>
    <xf numFmtId="0" fontId="55" fillId="97" borderId="18" xfId="104" applyFont="1" applyFill="1" applyBorder="1" applyAlignment="1">
      <alignment horizontal="center" vertical="center"/>
      <protection/>
    </xf>
    <xf numFmtId="0" fontId="55" fillId="97" borderId="11" xfId="104" applyFont="1" applyFill="1" applyBorder="1" applyAlignment="1">
      <alignment horizontal="center" vertical="center"/>
      <protection/>
    </xf>
    <xf numFmtId="0" fontId="55" fillId="55" borderId="38" xfId="104" applyFont="1" applyFill="1" applyBorder="1" applyAlignment="1">
      <alignment horizontal="center" vertical="center" wrapText="1"/>
      <protection/>
    </xf>
    <xf numFmtId="0" fontId="55" fillId="55" borderId="25" xfId="104" applyFont="1" applyFill="1" applyBorder="1" applyAlignment="1">
      <alignment horizontal="center" vertical="center" wrapText="1"/>
      <protection/>
    </xf>
    <xf numFmtId="0" fontId="55" fillId="0" borderId="16" xfId="104" applyFont="1" applyBorder="1" applyAlignment="1">
      <alignment/>
      <protection/>
    </xf>
    <xf numFmtId="0" fontId="55" fillId="0" borderId="18" xfId="104" applyFont="1" applyBorder="1" applyAlignment="1">
      <alignment/>
      <protection/>
    </xf>
    <xf numFmtId="0" fontId="55" fillId="97" borderId="38" xfId="104" applyFont="1" applyFill="1" applyBorder="1" applyAlignment="1">
      <alignment horizontal="center" vertical="center"/>
      <protection/>
    </xf>
    <xf numFmtId="0" fontId="55" fillId="0" borderId="33" xfId="104" applyFont="1" applyBorder="1" applyAlignment="1">
      <alignment horizontal="center" vertical="center"/>
      <protection/>
    </xf>
    <xf numFmtId="0" fontId="55" fillId="0" borderId="25" xfId="104" applyFont="1" applyBorder="1" applyAlignment="1">
      <alignment horizontal="center" vertical="center"/>
      <protection/>
    </xf>
    <xf numFmtId="0" fontId="55" fillId="0" borderId="26" xfId="104" applyFont="1" applyBorder="1" applyAlignment="1">
      <alignment horizontal="center" vertical="center"/>
      <protection/>
    </xf>
    <xf numFmtId="0" fontId="55" fillId="0" borderId="0" xfId="104" applyFont="1" applyAlignment="1">
      <alignment horizontal="center" vertical="center"/>
      <protection/>
    </xf>
    <xf numFmtId="0" fontId="55" fillId="0" borderId="27" xfId="104" applyFont="1" applyBorder="1" applyAlignment="1">
      <alignment horizontal="center" vertical="center"/>
      <protection/>
    </xf>
    <xf numFmtId="0" fontId="55" fillId="0" borderId="31" xfId="104" applyFont="1" applyBorder="1" applyAlignment="1">
      <alignment horizontal="center" vertical="center"/>
      <protection/>
    </xf>
    <xf numFmtId="0" fontId="55" fillId="0" borderId="28" xfId="104" applyFont="1" applyBorder="1" applyAlignment="1">
      <alignment horizontal="center" vertical="center"/>
      <protection/>
    </xf>
    <xf numFmtId="0" fontId="55" fillId="0" borderId="29" xfId="104" applyFont="1" applyBorder="1" applyAlignment="1">
      <alignment horizontal="center" vertical="center"/>
      <protection/>
    </xf>
    <xf numFmtId="0" fontId="55" fillId="55" borderId="33" xfId="104" applyFont="1" applyFill="1" applyBorder="1" applyAlignment="1">
      <alignment horizontal="center" vertical="center" wrapText="1"/>
      <protection/>
    </xf>
    <xf numFmtId="0" fontId="55" fillId="55" borderId="0" xfId="104" applyFont="1" applyFill="1" applyAlignment="1">
      <alignment horizontal="center" vertical="center" wrapText="1"/>
      <protection/>
    </xf>
    <xf numFmtId="0" fontId="55" fillId="97" borderId="33" xfId="104" applyFont="1" applyFill="1" applyBorder="1" applyAlignment="1">
      <alignment horizontal="center" vertical="center"/>
      <protection/>
    </xf>
    <xf numFmtId="0" fontId="55" fillId="97" borderId="25" xfId="104" applyFont="1" applyFill="1" applyBorder="1" applyAlignment="1">
      <alignment horizontal="center" vertical="center"/>
      <protection/>
    </xf>
    <xf numFmtId="0" fontId="55" fillId="97" borderId="26" xfId="104" applyFont="1" applyFill="1" applyBorder="1" applyAlignment="1">
      <alignment horizontal="center" vertical="center"/>
      <protection/>
    </xf>
    <xf numFmtId="0" fontId="55" fillId="97" borderId="0" xfId="104" applyFont="1" applyFill="1" applyBorder="1" applyAlignment="1">
      <alignment horizontal="center" vertical="center"/>
      <protection/>
    </xf>
    <xf numFmtId="0" fontId="55" fillId="97" borderId="27" xfId="104" applyFont="1" applyFill="1" applyBorder="1" applyAlignment="1">
      <alignment horizontal="center" vertical="center"/>
      <protection/>
    </xf>
    <xf numFmtId="0" fontId="55" fillId="97" borderId="31" xfId="104" applyFont="1" applyFill="1" applyBorder="1" applyAlignment="1">
      <alignment horizontal="center" vertical="center"/>
      <protection/>
    </xf>
    <xf numFmtId="0" fontId="55" fillId="97" borderId="28" xfId="104" applyFont="1" applyFill="1" applyBorder="1" applyAlignment="1">
      <alignment horizontal="center" vertical="center"/>
      <protection/>
    </xf>
    <xf numFmtId="0" fontId="55" fillId="97" borderId="29" xfId="104" applyFont="1" applyFill="1" applyBorder="1" applyAlignment="1">
      <alignment horizontal="center" vertical="center"/>
      <protection/>
    </xf>
    <xf numFmtId="0" fontId="55" fillId="97" borderId="32" xfId="104" applyFont="1" applyFill="1" applyBorder="1" applyAlignment="1">
      <alignment horizontal="center" vertical="center" wrapText="1"/>
      <protection/>
    </xf>
    <xf numFmtId="0" fontId="55" fillId="97" borderId="19" xfId="104" applyFont="1" applyFill="1" applyBorder="1" applyAlignment="1">
      <alignment horizontal="center" vertical="center" wrapText="1"/>
      <protection/>
    </xf>
    <xf numFmtId="0" fontId="55" fillId="97" borderId="30" xfId="104" applyFont="1" applyFill="1" applyBorder="1" applyAlignment="1">
      <alignment horizontal="center" vertical="center" wrapText="1"/>
      <protection/>
    </xf>
    <xf numFmtId="49" fontId="52" fillId="0" borderId="15" xfId="103" applyNumberFormat="1" applyFont="1" applyFill="1" applyBorder="1" applyAlignment="1" applyProtection="1">
      <alignment horizontal="center" vertical="center"/>
      <protection/>
    </xf>
    <xf numFmtId="49" fontId="52" fillId="0" borderId="18" xfId="103" applyNumberFormat="1" applyFont="1" applyFill="1" applyBorder="1" applyAlignment="1" applyProtection="1">
      <alignment horizontal="center" vertical="center"/>
      <protection/>
    </xf>
    <xf numFmtId="3" fontId="6" fillId="10" borderId="15" xfId="101" applyNumberFormat="1" applyFont="1" applyFill="1" applyBorder="1" applyAlignment="1" applyProtection="1">
      <alignment horizontal="right" vertical="center" shrinkToFit="1"/>
      <protection locked="0"/>
    </xf>
    <xf numFmtId="3" fontId="6" fillId="10" borderId="16" xfId="101" applyNumberFormat="1" applyFont="1" applyFill="1" applyBorder="1" applyAlignment="1" applyProtection="1">
      <alignment horizontal="right" vertical="center" shrinkToFit="1"/>
      <protection locked="0"/>
    </xf>
    <xf numFmtId="3" fontId="6" fillId="10" borderId="18" xfId="101" applyNumberFormat="1" applyFont="1" applyFill="1" applyBorder="1" applyAlignment="1" applyProtection="1">
      <alignment horizontal="right" vertical="center" shrinkToFit="1"/>
      <protection locked="0"/>
    </xf>
    <xf numFmtId="0" fontId="71" fillId="0" borderId="28" xfId="104" applyFont="1" applyBorder="1" applyAlignment="1">
      <alignment horizontal="right"/>
      <protection/>
    </xf>
    <xf numFmtId="0" fontId="71" fillId="0" borderId="29" xfId="104" applyFont="1" applyBorder="1" applyAlignment="1">
      <alignment horizontal="right"/>
      <protection/>
    </xf>
    <xf numFmtId="0" fontId="51" fillId="56" borderId="15" xfId="103" applyNumberFormat="1" applyFont="1" applyFill="1" applyBorder="1" applyAlignment="1" applyProtection="1">
      <alignment horizontal="center" vertical="center"/>
      <protection/>
    </xf>
    <xf numFmtId="0" fontId="51" fillId="56" borderId="16" xfId="103" applyNumberFormat="1" applyFont="1" applyFill="1" applyBorder="1" applyAlignment="1" applyProtection="1">
      <alignment horizontal="center" vertical="center"/>
      <protection/>
    </xf>
    <xf numFmtId="0" fontId="51" fillId="56" borderId="18" xfId="103" applyNumberFormat="1" applyFont="1" applyFill="1" applyBorder="1" applyAlignment="1" applyProtection="1">
      <alignment horizontal="center" vertical="center"/>
      <protection/>
    </xf>
    <xf numFmtId="0" fontId="52" fillId="0" borderId="38" xfId="103" applyFont="1" applyBorder="1" applyAlignment="1">
      <alignment horizontal="center" vertical="center"/>
      <protection/>
    </xf>
    <xf numFmtId="0" fontId="52" fillId="0" borderId="33" xfId="103" applyFont="1" applyBorder="1" applyAlignment="1">
      <alignment horizontal="center" vertical="center"/>
      <protection/>
    </xf>
    <xf numFmtId="0" fontId="52" fillId="0" borderId="25" xfId="103" applyFont="1" applyBorder="1" applyAlignment="1">
      <alignment horizontal="center" vertical="center"/>
      <protection/>
    </xf>
    <xf numFmtId="0" fontId="52" fillId="0" borderId="15" xfId="103" applyFont="1" applyBorder="1" applyAlignment="1">
      <alignment horizontal="center" vertical="center"/>
      <protection/>
    </xf>
    <xf numFmtId="0" fontId="52" fillId="0" borderId="16" xfId="103" applyFont="1" applyBorder="1" applyAlignment="1">
      <alignment horizontal="center" vertical="center"/>
      <protection/>
    </xf>
    <xf numFmtId="0" fontId="52" fillId="0" borderId="18" xfId="103" applyFont="1" applyBorder="1" applyAlignment="1">
      <alignment horizontal="center" vertical="center"/>
      <protection/>
    </xf>
    <xf numFmtId="0" fontId="52" fillId="55" borderId="15" xfId="103" applyFont="1" applyFill="1" applyBorder="1" applyAlignment="1" applyProtection="1">
      <alignment horizontal="center" vertical="center"/>
      <protection/>
    </xf>
    <xf numFmtId="0" fontId="52" fillId="55" borderId="16" xfId="103" applyFont="1" applyFill="1" applyBorder="1" applyAlignment="1" applyProtection="1">
      <alignment horizontal="center" vertical="center"/>
      <protection/>
    </xf>
    <xf numFmtId="0" fontId="52" fillId="55" borderId="18" xfId="103" applyFont="1" applyFill="1" applyBorder="1" applyAlignment="1" applyProtection="1">
      <alignment horizontal="center" vertical="center"/>
      <protection/>
    </xf>
    <xf numFmtId="0" fontId="52" fillId="0" borderId="32" xfId="103" applyFont="1" applyBorder="1" applyAlignment="1">
      <alignment horizontal="center" vertical="center" wrapText="1"/>
      <protection/>
    </xf>
    <xf numFmtId="0" fontId="38" fillId="0" borderId="19" xfId="105" applyBorder="1" applyAlignment="1">
      <alignment horizontal="center" vertical="center" wrapText="1"/>
      <protection/>
    </xf>
    <xf numFmtId="0" fontId="38" fillId="0" borderId="30" xfId="105" applyBorder="1" applyAlignment="1">
      <alignment horizontal="center" vertical="center" wrapText="1"/>
      <protection/>
    </xf>
    <xf numFmtId="0" fontId="52" fillId="0" borderId="31" xfId="103" applyFont="1" applyBorder="1" applyAlignment="1">
      <alignment horizontal="center" vertical="center"/>
      <protection/>
    </xf>
    <xf numFmtId="0" fontId="52" fillId="0" borderId="29" xfId="103" applyFont="1" applyBorder="1" applyAlignment="1">
      <alignment horizontal="center" vertical="center"/>
      <protection/>
    </xf>
    <xf numFmtId="0" fontId="52" fillId="0" borderId="32" xfId="103" applyFont="1" applyBorder="1" applyAlignment="1">
      <alignment horizontal="center" vertical="center"/>
      <protection/>
    </xf>
    <xf numFmtId="0" fontId="52" fillId="0" borderId="30" xfId="103" applyFont="1" applyBorder="1" applyAlignment="1">
      <alignment horizontal="center" vertical="center"/>
      <protection/>
    </xf>
    <xf numFmtId="0" fontId="52" fillId="0" borderId="26" xfId="103" applyFont="1" applyBorder="1" applyAlignment="1">
      <alignment horizontal="center" vertical="center"/>
      <protection/>
    </xf>
    <xf numFmtId="0" fontId="52" fillId="0" borderId="0" xfId="103" applyFont="1" applyBorder="1" applyAlignment="1">
      <alignment horizontal="center" vertical="center"/>
      <protection/>
    </xf>
    <xf numFmtId="4" fontId="6" fillId="10" borderId="15" xfId="0" applyNumberFormat="1" applyFont="1" applyFill="1" applyBorder="1" applyAlignment="1" applyProtection="1">
      <alignment horizontal="right" vertical="center" shrinkToFit="1"/>
      <protection locked="0"/>
    </xf>
    <xf numFmtId="4" fontId="6" fillId="10" borderId="16" xfId="0" applyNumberFormat="1" applyFont="1" applyFill="1" applyBorder="1" applyAlignment="1" applyProtection="1">
      <alignment horizontal="right" vertical="center" shrinkToFit="1"/>
      <protection locked="0"/>
    </xf>
    <xf numFmtId="4" fontId="6" fillId="10" borderId="18" xfId="0" applyNumberFormat="1" applyFont="1" applyFill="1" applyBorder="1" applyAlignment="1" applyProtection="1">
      <alignment horizontal="right" vertical="center" shrinkToFit="1"/>
      <protection locked="0"/>
    </xf>
    <xf numFmtId="49" fontId="55" fillId="0" borderId="11" xfId="0" applyNumberFormat="1" applyFont="1" applyBorder="1" applyAlignment="1" applyProtection="1">
      <alignment horizontal="center" vertical="center"/>
      <protection/>
    </xf>
    <xf numFmtId="0" fontId="47" fillId="0" borderId="28" xfId="102" applyFont="1" applyBorder="1" applyAlignment="1" applyProtection="1">
      <alignment horizontal="right" vertical="center"/>
      <protection/>
    </xf>
    <xf numFmtId="0" fontId="52" fillId="55" borderId="40" xfId="103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52" fillId="55" borderId="32" xfId="103" applyFont="1" applyFill="1" applyBorder="1" applyAlignment="1" applyProtection="1">
      <alignment horizontal="center" vertical="center"/>
      <protection/>
    </xf>
    <xf numFmtId="0" fontId="52" fillId="55" borderId="19" xfId="103" applyFont="1" applyFill="1" applyBorder="1" applyAlignment="1" applyProtection="1">
      <alignment horizontal="center" vertical="center"/>
      <protection/>
    </xf>
    <xf numFmtId="0" fontId="52" fillId="55" borderId="30" xfId="103" applyFont="1" applyFill="1" applyBorder="1" applyAlignment="1" applyProtection="1">
      <alignment horizontal="center" vertical="center"/>
      <protection/>
    </xf>
    <xf numFmtId="0" fontId="52" fillId="55" borderId="15" xfId="103" applyFont="1" applyFill="1" applyBorder="1" applyAlignment="1">
      <alignment horizontal="center" vertical="center"/>
      <protection/>
    </xf>
    <xf numFmtId="0" fontId="52" fillId="55" borderId="16" xfId="103" applyFont="1" applyFill="1" applyBorder="1" applyAlignment="1">
      <alignment horizontal="center" vertical="center"/>
      <protection/>
    </xf>
    <xf numFmtId="0" fontId="52" fillId="55" borderId="18" xfId="103" applyFont="1" applyFill="1" applyBorder="1" applyAlignment="1">
      <alignment horizontal="center" vertical="center"/>
      <protection/>
    </xf>
    <xf numFmtId="0" fontId="5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55" borderId="15" xfId="0" applyFont="1" applyFill="1" applyBorder="1" applyAlignment="1" applyProtection="1">
      <alignment horizontal="center" vertical="center"/>
      <protection/>
    </xf>
    <xf numFmtId="0" fontId="55" fillId="55" borderId="16" xfId="0" applyFont="1" applyFill="1" applyBorder="1" applyAlignment="1" applyProtection="1">
      <alignment horizontal="center" vertical="center"/>
      <protection/>
    </xf>
    <xf numFmtId="0" fontId="55" fillId="55" borderId="18" xfId="0" applyFont="1" applyFill="1" applyBorder="1" applyAlignment="1" applyProtection="1">
      <alignment horizontal="center" vertical="center"/>
      <protection/>
    </xf>
    <xf numFmtId="0" fontId="47" fillId="0" borderId="29" xfId="102" applyFont="1" applyBorder="1" applyAlignment="1" applyProtection="1">
      <alignment horizontal="right" vertical="center"/>
      <protection/>
    </xf>
    <xf numFmtId="0" fontId="55" fillId="55" borderId="40" xfId="0" applyFont="1" applyFill="1" applyBorder="1" applyAlignment="1" applyProtection="1">
      <alignment horizontal="center" vertical="center" wrapText="1"/>
      <protection/>
    </xf>
    <xf numFmtId="0" fontId="55" fillId="55" borderId="38" xfId="0" applyFont="1" applyFill="1" applyBorder="1" applyAlignment="1" applyProtection="1">
      <alignment horizontal="center" vertical="center"/>
      <protection/>
    </xf>
    <xf numFmtId="0" fontId="55" fillId="55" borderId="25" xfId="0" applyFont="1" applyFill="1" applyBorder="1" applyAlignment="1" applyProtection="1">
      <alignment horizontal="center" vertical="center"/>
      <protection/>
    </xf>
    <xf numFmtId="0" fontId="55" fillId="55" borderId="26" xfId="0" applyFont="1" applyFill="1" applyBorder="1" applyAlignment="1" applyProtection="1">
      <alignment horizontal="center" vertical="center"/>
      <protection/>
    </xf>
    <xf numFmtId="0" fontId="55" fillId="55" borderId="27" xfId="0" applyFont="1" applyFill="1" applyBorder="1" applyAlignment="1" applyProtection="1">
      <alignment horizontal="center" vertical="center"/>
      <protection/>
    </xf>
    <xf numFmtId="0" fontId="55" fillId="55" borderId="31" xfId="0" applyFont="1" applyFill="1" applyBorder="1" applyAlignment="1" applyProtection="1">
      <alignment horizontal="center" vertical="center"/>
      <protection/>
    </xf>
    <xf numFmtId="0" fontId="55" fillId="55" borderId="29" xfId="0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49" fontId="55" fillId="0" borderId="15" xfId="0" applyNumberFormat="1" applyFont="1" applyBorder="1" applyAlignment="1" applyProtection="1">
      <alignment horizontal="center" vertical="center"/>
      <protection/>
    </xf>
    <xf numFmtId="49" fontId="55" fillId="0" borderId="18" xfId="0" applyNumberFormat="1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3" fontId="6" fillId="10" borderId="15" xfId="0" applyNumberFormat="1" applyFont="1" applyFill="1" applyBorder="1" applyAlignment="1" applyProtection="1">
      <alignment horizontal="right" vertical="center" shrinkToFit="1"/>
      <protection locked="0"/>
    </xf>
    <xf numFmtId="3" fontId="6" fillId="10" borderId="16" xfId="0" applyNumberFormat="1" applyFont="1" applyFill="1" applyBorder="1" applyAlignment="1" applyProtection="1">
      <alignment horizontal="right" vertical="center" shrinkToFit="1"/>
      <protection locked="0"/>
    </xf>
    <xf numFmtId="3" fontId="6" fillId="10" borderId="18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32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49" fontId="55" fillId="0" borderId="16" xfId="0" applyNumberFormat="1" applyFont="1" applyBorder="1" applyAlignment="1" applyProtection="1">
      <alignment horizontal="center" vertical="center"/>
      <protection/>
    </xf>
    <xf numFmtId="0" fontId="5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55" fillId="55" borderId="26" xfId="0" applyFont="1" applyFill="1" applyBorder="1" applyAlignment="1" applyProtection="1">
      <alignment horizontal="center" vertical="center" wrapText="1"/>
      <protection/>
    </xf>
    <xf numFmtId="0" fontId="55" fillId="55" borderId="27" xfId="0" applyFont="1" applyFill="1" applyBorder="1" applyAlignment="1" applyProtection="1">
      <alignment horizontal="center" vertical="center" wrapText="1"/>
      <protection/>
    </xf>
    <xf numFmtId="0" fontId="55" fillId="55" borderId="31" xfId="0" applyFont="1" applyFill="1" applyBorder="1" applyAlignment="1" applyProtection="1">
      <alignment horizontal="center" vertical="center" wrapText="1"/>
      <protection/>
    </xf>
    <xf numFmtId="0" fontId="55" fillId="55" borderId="29" xfId="0" applyFont="1" applyFill="1" applyBorder="1" applyAlignment="1" applyProtection="1">
      <alignment horizontal="center" vertical="center" wrapText="1"/>
      <protection/>
    </xf>
    <xf numFmtId="0" fontId="55" fillId="55" borderId="32" xfId="0" applyFont="1" applyFill="1" applyBorder="1" applyAlignment="1" applyProtection="1">
      <alignment horizontal="center" vertical="center"/>
      <protection/>
    </xf>
    <xf numFmtId="0" fontId="55" fillId="55" borderId="19" xfId="0" applyFont="1" applyFill="1" applyBorder="1" applyAlignment="1" applyProtection="1">
      <alignment horizontal="center" vertical="center"/>
      <protection/>
    </xf>
    <xf numFmtId="0" fontId="55" fillId="55" borderId="30" xfId="0" applyFont="1" applyFill="1" applyBorder="1" applyAlignment="1" applyProtection="1">
      <alignment horizontal="center" vertical="center"/>
      <protection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64" fillId="0" borderId="34" xfId="0" applyFont="1" applyFill="1" applyBorder="1" applyAlignment="1" applyProtection="1">
      <alignment horizontal="left" vertical="center"/>
      <protection/>
    </xf>
    <xf numFmtId="0" fontId="64" fillId="0" borderId="28" xfId="0" applyFont="1" applyFill="1" applyBorder="1" applyAlignment="1" applyProtection="1">
      <alignment horizontal="left" vertical="center"/>
      <protection/>
    </xf>
    <xf numFmtId="0" fontId="55" fillId="55" borderId="41" xfId="0" applyFont="1" applyFill="1" applyBorder="1" applyAlignment="1" applyProtection="1">
      <alignment horizontal="center" vertical="center" wrapText="1"/>
      <protection/>
    </xf>
    <xf numFmtId="0" fontId="55" fillId="55" borderId="15" xfId="0" applyFont="1" applyFill="1" applyBorder="1" applyAlignment="1" applyProtection="1">
      <alignment horizontal="center" vertical="center" wrapText="1"/>
      <protection/>
    </xf>
    <xf numFmtId="0" fontId="55" fillId="55" borderId="18" xfId="0" applyFont="1" applyFill="1" applyBorder="1" applyAlignment="1" applyProtection="1">
      <alignment horizontal="center" vertical="center" wrapText="1"/>
      <protection/>
    </xf>
    <xf numFmtId="0" fontId="55" fillId="55" borderId="32" xfId="0" applyFont="1" applyFill="1" applyBorder="1" applyAlignment="1" applyProtection="1">
      <alignment horizontal="center" vertical="center" wrapText="1"/>
      <protection/>
    </xf>
    <xf numFmtId="0" fontId="55" fillId="55" borderId="30" xfId="0" applyFont="1" applyFill="1" applyBorder="1" applyAlignment="1" applyProtection="1">
      <alignment horizontal="center" vertical="center" wrapText="1"/>
      <protection/>
    </xf>
    <xf numFmtId="0" fontId="55" fillId="55" borderId="28" xfId="0" applyFont="1" applyFill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left" vertical="center"/>
      <protection/>
    </xf>
    <xf numFmtId="0" fontId="55" fillId="0" borderId="16" xfId="0" applyFont="1" applyBorder="1" applyAlignment="1" applyProtection="1">
      <alignment horizontal="left" vertical="center"/>
      <protection/>
    </xf>
    <xf numFmtId="0" fontId="55" fillId="55" borderId="16" xfId="0" applyFont="1" applyFill="1" applyBorder="1" applyAlignment="1" applyProtection="1">
      <alignment shrinkToFit="1"/>
      <protection/>
    </xf>
    <xf numFmtId="0" fontId="55" fillId="55" borderId="18" xfId="0" applyFont="1" applyFill="1" applyBorder="1" applyAlignment="1" applyProtection="1">
      <alignment shrinkToFit="1"/>
      <protection/>
    </xf>
    <xf numFmtId="182" fontId="6" fillId="10" borderId="15" xfId="0" applyNumberFormat="1" applyFont="1" applyFill="1" applyBorder="1" applyAlignment="1" applyProtection="1">
      <alignment horizontal="right" vertical="center" shrinkToFit="1"/>
      <protection locked="0"/>
    </xf>
    <xf numFmtId="182" fontId="6" fillId="10" borderId="16" xfId="0" applyNumberFormat="1" applyFont="1" applyFill="1" applyBorder="1" applyAlignment="1" applyProtection="1">
      <alignment horizontal="right" vertical="center" shrinkToFit="1"/>
      <protection locked="0"/>
    </xf>
    <xf numFmtId="182" fontId="6" fillId="10" borderId="18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38" xfId="0" applyFont="1" applyBorder="1" applyAlignment="1" applyProtection="1">
      <alignment horizontal="center" vertical="center" wrapText="1"/>
      <protection/>
    </xf>
    <xf numFmtId="0" fontId="55" fillId="0" borderId="25" xfId="0" applyFont="1" applyBorder="1" applyAlignment="1" applyProtection="1">
      <alignment horizontal="center" vertical="center" wrapText="1"/>
      <protection/>
    </xf>
    <xf numFmtId="0" fontId="55" fillId="0" borderId="31" xfId="0" applyFont="1" applyBorder="1" applyAlignment="1" applyProtection="1">
      <alignment horizontal="center" vertical="center" wrapText="1"/>
      <protection/>
    </xf>
    <xf numFmtId="0" fontId="55" fillId="0" borderId="29" xfId="0" applyFont="1" applyBorder="1" applyAlignment="1" applyProtection="1">
      <alignment horizontal="center" vertical="center" wrapText="1"/>
      <protection/>
    </xf>
    <xf numFmtId="0" fontId="55" fillId="0" borderId="26" xfId="0" applyFont="1" applyBorder="1" applyAlignment="1" applyProtection="1">
      <alignment horizontal="center" vertical="center" wrapText="1"/>
      <protection/>
    </xf>
    <xf numFmtId="0" fontId="55" fillId="0" borderId="27" xfId="0" applyFont="1" applyBorder="1" applyAlignment="1" applyProtection="1">
      <alignment horizontal="center" vertical="center" wrapText="1"/>
      <protection/>
    </xf>
    <xf numFmtId="0" fontId="55" fillId="55" borderId="33" xfId="0" applyFont="1" applyFill="1" applyBorder="1" applyAlignment="1" applyProtection="1">
      <alignment horizontal="center" vertical="center"/>
      <protection/>
    </xf>
    <xf numFmtId="0" fontId="55" fillId="55" borderId="0" xfId="0" applyFont="1" applyFill="1" applyBorder="1" applyAlignment="1" applyProtection="1">
      <alignment horizontal="center" vertical="center"/>
      <protection/>
    </xf>
    <xf numFmtId="49" fontId="52" fillId="0" borderId="15" xfId="101" applyNumberFormat="1" applyFont="1" applyBorder="1" applyAlignment="1" applyProtection="1">
      <alignment horizontal="center" vertical="center"/>
      <protection/>
    </xf>
    <xf numFmtId="49" fontId="52" fillId="0" borderId="18" xfId="101" applyNumberFormat="1" applyFont="1" applyBorder="1" applyAlignment="1" applyProtection="1">
      <alignment horizontal="center" vertical="center"/>
      <protection/>
    </xf>
    <xf numFmtId="0" fontId="55" fillId="0" borderId="15" xfId="105" applyFont="1" applyBorder="1" applyAlignment="1">
      <alignment horizontal="center" vertical="center" wrapText="1"/>
      <protection/>
    </xf>
    <xf numFmtId="0" fontId="38" fillId="0" borderId="15" xfId="105" applyBorder="1" applyAlignment="1">
      <alignment horizontal="center" vertical="center" wrapText="1"/>
      <protection/>
    </xf>
    <xf numFmtId="0" fontId="52" fillId="55" borderId="15" xfId="101" applyFont="1" applyFill="1" applyBorder="1" applyAlignment="1" applyProtection="1">
      <alignment horizontal="center" vertical="center"/>
      <protection/>
    </xf>
    <xf numFmtId="0" fontId="52" fillId="55" borderId="16" xfId="101" applyFont="1" applyFill="1" applyBorder="1" applyAlignment="1" applyProtection="1">
      <alignment horizontal="center" vertical="center"/>
      <protection/>
    </xf>
    <xf numFmtId="0" fontId="52" fillId="55" borderId="18" xfId="101" applyFont="1" applyFill="1" applyBorder="1" applyAlignment="1" applyProtection="1">
      <alignment horizontal="center" vertical="center"/>
      <protection/>
    </xf>
    <xf numFmtId="0" fontId="52" fillId="55" borderId="15" xfId="101" applyFont="1" applyFill="1" applyBorder="1" applyAlignment="1" applyProtection="1">
      <alignment vertical="center" shrinkToFit="1"/>
      <protection/>
    </xf>
    <xf numFmtId="0" fontId="52" fillId="55" borderId="16" xfId="101" applyFont="1" applyFill="1" applyBorder="1" applyAlignment="1" applyProtection="1">
      <alignment vertical="center" shrinkToFit="1"/>
      <protection/>
    </xf>
    <xf numFmtId="0" fontId="52" fillId="55" borderId="18" xfId="101" applyFont="1" applyFill="1" applyBorder="1" applyAlignment="1" applyProtection="1">
      <alignment vertical="center" shrinkToFit="1"/>
      <protection/>
    </xf>
    <xf numFmtId="0" fontId="52" fillId="0" borderId="15" xfId="101" applyFont="1" applyBorder="1" applyAlignment="1">
      <alignment horizontal="center" vertical="center" wrapText="1"/>
      <protection/>
    </xf>
    <xf numFmtId="0" fontId="3" fillId="0" borderId="32" xfId="103" applyFont="1" applyBorder="1" applyAlignment="1">
      <alignment horizontal="center" vertical="center" wrapText="1"/>
      <protection/>
    </xf>
    <xf numFmtId="0" fontId="3" fillId="0" borderId="30" xfId="103" applyFont="1" applyBorder="1" applyAlignment="1">
      <alignment horizontal="center" vertical="center" wrapText="1"/>
      <protection/>
    </xf>
    <xf numFmtId="0" fontId="55" fillId="0" borderId="32" xfId="105" applyFont="1" applyBorder="1" applyAlignment="1">
      <alignment horizontal="center" vertical="center" wrapText="1"/>
      <protection/>
    </xf>
    <xf numFmtId="0" fontId="55" fillId="0" borderId="30" xfId="105" applyFont="1" applyBorder="1" applyAlignment="1">
      <alignment horizontal="center" vertical="center" wrapText="1"/>
      <protection/>
    </xf>
    <xf numFmtId="0" fontId="3" fillId="0" borderId="38" xfId="103" applyFont="1" applyBorder="1" applyAlignment="1">
      <alignment horizontal="center" vertical="center" wrapText="1"/>
      <protection/>
    </xf>
    <xf numFmtId="0" fontId="3" fillId="0" borderId="33" xfId="103" applyFont="1" applyBorder="1" applyAlignment="1">
      <alignment horizontal="center" vertical="center" wrapText="1"/>
      <protection/>
    </xf>
    <xf numFmtId="0" fontId="3" fillId="0" borderId="25" xfId="103" applyFont="1" applyBorder="1" applyAlignment="1">
      <alignment horizontal="center" vertical="center" wrapText="1"/>
      <protection/>
    </xf>
    <xf numFmtId="0" fontId="3" fillId="0" borderId="26" xfId="103" applyFont="1" applyBorder="1" applyAlignment="1">
      <alignment horizontal="center" vertical="center" wrapText="1"/>
      <protection/>
    </xf>
    <xf numFmtId="0" fontId="3" fillId="0" borderId="0" xfId="103" applyFont="1" applyBorder="1" applyAlignment="1">
      <alignment horizontal="center" vertical="center" wrapText="1"/>
      <protection/>
    </xf>
    <xf numFmtId="0" fontId="3" fillId="0" borderId="27" xfId="103" applyFont="1" applyBorder="1" applyAlignment="1">
      <alignment horizontal="center" vertical="center" wrapText="1"/>
      <protection/>
    </xf>
    <xf numFmtId="0" fontId="3" fillId="0" borderId="31" xfId="103" applyFont="1" applyBorder="1" applyAlignment="1">
      <alignment horizontal="center" vertical="center" wrapText="1"/>
      <protection/>
    </xf>
    <xf numFmtId="0" fontId="3" fillId="0" borderId="28" xfId="103" applyFont="1" applyBorder="1" applyAlignment="1">
      <alignment horizontal="center" vertical="center" wrapText="1"/>
      <protection/>
    </xf>
    <xf numFmtId="0" fontId="3" fillId="0" borderId="29" xfId="103" applyFont="1" applyBorder="1" applyAlignment="1">
      <alignment horizontal="center" vertical="center" wrapText="1"/>
      <protection/>
    </xf>
    <xf numFmtId="0" fontId="55" fillId="0" borderId="32" xfId="100" applyFont="1" applyFill="1" applyBorder="1" applyAlignment="1">
      <alignment horizontal="center" vertical="center" wrapText="1"/>
      <protection/>
    </xf>
    <xf numFmtId="0" fontId="55" fillId="0" borderId="30" xfId="100" applyFont="1" applyFill="1" applyBorder="1" applyAlignment="1">
      <alignment horizontal="center" vertical="center" wrapText="1"/>
      <protection/>
    </xf>
    <xf numFmtId="0" fontId="55" fillId="0" borderId="15" xfId="100" applyFont="1" applyFill="1" applyBorder="1" applyAlignment="1">
      <alignment horizontal="center" vertical="center"/>
      <protection/>
    </xf>
    <xf numFmtId="0" fontId="55" fillId="0" borderId="18" xfId="100" applyFont="1" applyFill="1" applyBorder="1" applyAlignment="1">
      <alignment horizontal="center" vertical="center"/>
      <protection/>
    </xf>
    <xf numFmtId="0" fontId="52" fillId="55" borderId="26" xfId="101" applyFont="1" applyFill="1" applyBorder="1" applyAlignment="1" applyProtection="1">
      <alignment horizontal="center" vertical="center" wrapText="1"/>
      <protection/>
    </xf>
    <xf numFmtId="0" fontId="52" fillId="55" borderId="27" xfId="101" applyFont="1" applyFill="1" applyBorder="1" applyAlignment="1" applyProtection="1">
      <alignment horizontal="center" vertical="center" wrapText="1"/>
      <protection/>
    </xf>
    <xf numFmtId="0" fontId="52" fillId="55" borderId="31" xfId="101" applyFont="1" applyFill="1" applyBorder="1" applyAlignment="1" applyProtection="1">
      <alignment horizontal="center" vertical="center" wrapText="1"/>
      <protection/>
    </xf>
    <xf numFmtId="0" fontId="52" fillId="55" borderId="29" xfId="101" applyFont="1" applyFill="1" applyBorder="1" applyAlignment="1" applyProtection="1">
      <alignment horizontal="center" vertical="center" wrapText="1"/>
      <protection/>
    </xf>
    <xf numFmtId="0" fontId="52" fillId="55" borderId="38" xfId="101" applyFont="1" applyFill="1" applyBorder="1" applyAlignment="1" applyProtection="1">
      <alignment horizontal="center" vertical="center" wrapText="1"/>
      <protection/>
    </xf>
    <xf numFmtId="0" fontId="52" fillId="55" borderId="25" xfId="101" applyFont="1" applyFill="1" applyBorder="1" applyAlignment="1" applyProtection="1">
      <alignment horizontal="center" vertical="center" wrapText="1"/>
      <protection/>
    </xf>
    <xf numFmtId="0" fontId="55" fillId="0" borderId="16" xfId="100" applyFont="1" applyFill="1" applyBorder="1" applyAlignment="1">
      <alignment horizontal="center" vertical="center"/>
      <protection/>
    </xf>
    <xf numFmtId="0" fontId="52" fillId="0" borderId="32" xfId="101" applyFont="1" applyBorder="1" applyAlignment="1">
      <alignment horizontal="center" vertical="center" wrapText="1"/>
      <protection/>
    </xf>
    <xf numFmtId="0" fontId="52" fillId="0" borderId="19" xfId="101" applyFont="1" applyBorder="1" applyAlignment="1">
      <alignment horizontal="center" vertical="center" wrapText="1"/>
      <protection/>
    </xf>
    <xf numFmtId="0" fontId="52" fillId="0" borderId="30" xfId="101" applyFont="1" applyBorder="1" applyAlignment="1">
      <alignment horizontal="center" vertical="center" wrapText="1"/>
      <protection/>
    </xf>
    <xf numFmtId="0" fontId="52" fillId="55" borderId="31" xfId="101" applyFont="1" applyFill="1" applyBorder="1" applyAlignment="1" applyProtection="1">
      <alignment horizontal="center" vertical="center"/>
      <protection/>
    </xf>
    <xf numFmtId="0" fontId="52" fillId="55" borderId="29" xfId="101" applyFont="1" applyFill="1" applyBorder="1" applyAlignment="1" applyProtection="1">
      <alignment horizontal="center" vertical="center"/>
      <protection/>
    </xf>
    <xf numFmtId="49" fontId="55" fillId="0" borderId="15" xfId="0" applyNumberFormat="1" applyFont="1" applyBorder="1" applyAlignment="1" applyProtection="1">
      <alignment horizontal="center"/>
      <protection/>
    </xf>
    <xf numFmtId="49" fontId="55" fillId="0" borderId="18" xfId="0" applyNumberFormat="1" applyFont="1" applyBorder="1" applyAlignment="1" applyProtection="1">
      <alignment horizontal="center"/>
      <protection/>
    </xf>
    <xf numFmtId="0" fontId="52" fillId="0" borderId="38" xfId="101" applyFont="1" applyBorder="1" applyAlignment="1">
      <alignment horizontal="center" vertical="center" wrapText="1"/>
      <protection/>
    </xf>
    <xf numFmtId="0" fontId="52" fillId="0" borderId="33" xfId="101" applyFont="1" applyBorder="1" applyAlignment="1">
      <alignment horizontal="center" vertical="center" wrapText="1"/>
      <protection/>
    </xf>
    <xf numFmtId="0" fontId="52" fillId="0" borderId="25" xfId="101" applyFont="1" applyBorder="1" applyAlignment="1">
      <alignment horizontal="center" vertical="center" wrapText="1"/>
      <protection/>
    </xf>
    <xf numFmtId="0" fontId="52" fillId="0" borderId="26" xfId="101" applyFont="1" applyBorder="1" applyAlignment="1">
      <alignment horizontal="center" vertical="center" wrapText="1"/>
      <protection/>
    </xf>
    <xf numFmtId="0" fontId="52" fillId="0" borderId="0" xfId="101" applyFont="1" applyBorder="1" applyAlignment="1">
      <alignment horizontal="center" vertical="center" wrapText="1"/>
      <protection/>
    </xf>
    <xf numFmtId="0" fontId="52" fillId="0" borderId="27" xfId="101" applyFont="1" applyBorder="1" applyAlignment="1">
      <alignment horizontal="center" vertical="center" wrapText="1"/>
      <protection/>
    </xf>
    <xf numFmtId="0" fontId="52" fillId="0" borderId="31" xfId="101" applyFont="1" applyBorder="1" applyAlignment="1">
      <alignment horizontal="center" vertical="center" wrapText="1"/>
      <protection/>
    </xf>
    <xf numFmtId="0" fontId="52" fillId="0" borderId="28" xfId="101" applyFont="1" applyBorder="1" applyAlignment="1">
      <alignment horizontal="center" vertical="center" wrapText="1"/>
      <protection/>
    </xf>
    <xf numFmtId="0" fontId="52" fillId="0" borderId="29" xfId="101" applyFont="1" applyBorder="1" applyAlignment="1">
      <alignment horizontal="center" vertical="center" wrapText="1"/>
      <protection/>
    </xf>
    <xf numFmtId="0" fontId="55" fillId="55" borderId="15" xfId="0" applyFont="1" applyFill="1" applyBorder="1" applyAlignment="1" applyProtection="1">
      <alignment horizontal="center"/>
      <protection/>
    </xf>
    <xf numFmtId="0" fontId="55" fillId="55" borderId="16" xfId="0" applyFont="1" applyFill="1" applyBorder="1" applyAlignment="1" applyProtection="1">
      <alignment horizontal="center"/>
      <protection/>
    </xf>
    <xf numFmtId="0" fontId="55" fillId="55" borderId="18" xfId="0" applyFont="1" applyFill="1" applyBorder="1" applyAlignment="1" applyProtection="1">
      <alignment horizontal="center"/>
      <protection/>
    </xf>
    <xf numFmtId="0" fontId="52" fillId="0" borderId="32" xfId="101" applyFont="1" applyFill="1" applyBorder="1" applyAlignment="1">
      <alignment horizontal="center" vertical="center" wrapText="1"/>
      <protection/>
    </xf>
    <xf numFmtId="0" fontId="52" fillId="0" borderId="19" xfId="101" applyFont="1" applyFill="1" applyBorder="1" applyAlignment="1">
      <alignment horizontal="center" vertical="center" wrapText="1"/>
      <protection/>
    </xf>
    <xf numFmtId="0" fontId="52" fillId="0" borderId="30" xfId="101" applyFont="1" applyFill="1" applyBorder="1" applyAlignment="1">
      <alignment horizontal="center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2" fillId="0" borderId="38" xfId="100" applyFont="1" applyBorder="1" applyAlignment="1">
      <alignment horizontal="center" vertical="center" wrapText="1"/>
      <protection/>
    </xf>
    <xf numFmtId="0" fontId="52" fillId="0" borderId="33" xfId="100" applyFont="1" applyBorder="1" applyAlignment="1">
      <alignment horizontal="center" vertical="center" wrapText="1"/>
      <protection/>
    </xf>
    <xf numFmtId="0" fontId="52" fillId="0" borderId="25" xfId="100" applyFont="1" applyBorder="1" applyAlignment="1">
      <alignment horizontal="center" vertical="center" wrapText="1"/>
      <protection/>
    </xf>
    <xf numFmtId="0" fontId="52" fillId="0" borderId="31" xfId="100" applyFont="1" applyBorder="1" applyAlignment="1">
      <alignment horizontal="center" vertical="center" wrapText="1"/>
      <protection/>
    </xf>
    <xf numFmtId="0" fontId="52" fillId="0" borderId="28" xfId="100" applyFont="1" applyBorder="1" applyAlignment="1">
      <alignment horizontal="center" vertical="center" wrapText="1"/>
      <protection/>
    </xf>
    <xf numFmtId="0" fontId="52" fillId="0" borderId="29" xfId="100" applyFont="1" applyBorder="1" applyAlignment="1">
      <alignment horizontal="center" vertical="center" wrapText="1"/>
      <protection/>
    </xf>
    <xf numFmtId="0" fontId="52" fillId="55" borderId="15" xfId="100" applyFont="1" applyFill="1" applyBorder="1" applyAlignment="1" applyProtection="1">
      <alignment horizontal="center" vertical="center"/>
      <protection/>
    </xf>
    <xf numFmtId="0" fontId="52" fillId="55" borderId="16" xfId="100" applyFont="1" applyFill="1" applyBorder="1" applyAlignment="1" applyProtection="1">
      <alignment horizontal="center" vertical="center"/>
      <protection/>
    </xf>
    <xf numFmtId="0" fontId="52" fillId="55" borderId="18" xfId="100" applyFont="1" applyFill="1" applyBorder="1" applyAlignment="1" applyProtection="1">
      <alignment horizontal="center" vertical="center"/>
      <protection/>
    </xf>
    <xf numFmtId="0" fontId="52" fillId="55" borderId="38" xfId="100" applyFont="1" applyFill="1" applyBorder="1" applyAlignment="1" applyProtection="1">
      <alignment horizontal="center" vertical="center" wrapText="1"/>
      <protection/>
    </xf>
    <xf numFmtId="0" fontId="52" fillId="55" borderId="25" xfId="100" applyFont="1" applyFill="1" applyBorder="1" applyAlignment="1" applyProtection="1">
      <alignment horizontal="center" vertical="center" wrapText="1"/>
      <protection/>
    </xf>
    <xf numFmtId="0" fontId="52" fillId="55" borderId="26" xfId="100" applyFont="1" applyFill="1" applyBorder="1" applyAlignment="1" applyProtection="1">
      <alignment horizontal="center" vertical="center" wrapText="1"/>
      <protection/>
    </xf>
    <xf numFmtId="0" fontId="52" fillId="55" borderId="27" xfId="100" applyFont="1" applyFill="1" applyBorder="1" applyAlignment="1" applyProtection="1">
      <alignment horizontal="center" vertical="center" wrapText="1"/>
      <protection/>
    </xf>
    <xf numFmtId="0" fontId="52" fillId="55" borderId="31" xfId="100" applyFont="1" applyFill="1" applyBorder="1" applyAlignment="1" applyProtection="1">
      <alignment horizontal="center" vertical="center" wrapText="1"/>
      <protection/>
    </xf>
    <xf numFmtId="0" fontId="52" fillId="55" borderId="29" xfId="100" applyFont="1" applyFill="1" applyBorder="1" applyAlignment="1" applyProtection="1">
      <alignment horizontal="center" vertical="center" wrapText="1"/>
      <protection/>
    </xf>
    <xf numFmtId="0" fontId="52" fillId="55" borderId="32" xfId="100" applyFont="1" applyFill="1" applyBorder="1" applyAlignment="1" applyProtection="1">
      <alignment horizontal="center" vertical="center" wrapText="1"/>
      <protection/>
    </xf>
    <xf numFmtId="0" fontId="52" fillId="55" borderId="19" xfId="100" applyFont="1" applyFill="1" applyBorder="1" applyAlignment="1" applyProtection="1">
      <alignment horizontal="center" vertical="center" wrapText="1"/>
      <protection/>
    </xf>
    <xf numFmtId="0" fontId="52" fillId="0" borderId="32" xfId="100" applyFont="1" applyFill="1" applyBorder="1" applyAlignment="1">
      <alignment horizontal="center" vertical="center" wrapText="1"/>
      <protection/>
    </xf>
    <xf numFmtId="0" fontId="52" fillId="0" borderId="19" xfId="100" applyFont="1" applyFill="1" applyBorder="1" applyAlignment="1">
      <alignment horizontal="center" vertical="center" wrapText="1"/>
      <protection/>
    </xf>
    <xf numFmtId="0" fontId="52" fillId="0" borderId="32" xfId="100" applyFont="1" applyBorder="1" applyAlignment="1">
      <alignment horizontal="center" vertical="center" wrapText="1"/>
      <protection/>
    </xf>
    <xf numFmtId="0" fontId="52" fillId="0" borderId="19" xfId="100" applyFont="1" applyBorder="1" applyAlignment="1">
      <alignment horizontal="center" vertical="center" wrapText="1"/>
      <protection/>
    </xf>
    <xf numFmtId="0" fontId="55" fillId="55" borderId="15" xfId="0" applyFont="1" applyFill="1" applyBorder="1" applyAlignment="1" applyProtection="1">
      <alignment horizontal="center"/>
      <protection/>
    </xf>
    <xf numFmtId="0" fontId="55" fillId="55" borderId="16" xfId="0" applyFont="1" applyFill="1" applyBorder="1" applyAlignment="1" applyProtection="1">
      <alignment horizontal="center"/>
      <protection/>
    </xf>
    <xf numFmtId="0" fontId="55" fillId="55" borderId="18" xfId="0" applyFont="1" applyFill="1" applyBorder="1" applyAlignment="1" applyProtection="1">
      <alignment horizontal="center"/>
      <protection/>
    </xf>
    <xf numFmtId="0" fontId="47" fillId="0" borderId="0" xfId="102" applyFont="1" applyBorder="1" applyAlignment="1" applyProtection="1">
      <alignment horizontal="right" vertical="center"/>
      <protection/>
    </xf>
    <xf numFmtId="0" fontId="47" fillId="0" borderId="27" xfId="102" applyFont="1" applyBorder="1" applyAlignment="1" applyProtection="1">
      <alignment horizontal="right" vertical="center"/>
      <protection/>
    </xf>
    <xf numFmtId="0" fontId="52" fillId="0" borderId="30" xfId="100" applyFont="1" applyFill="1" applyBorder="1" applyAlignment="1">
      <alignment horizontal="center" vertical="center" wrapText="1"/>
      <protection/>
    </xf>
    <xf numFmtId="0" fontId="52" fillId="0" borderId="15" xfId="100" applyFont="1" applyBorder="1" applyAlignment="1">
      <alignment horizontal="center" vertical="center" wrapText="1"/>
      <protection/>
    </xf>
    <xf numFmtId="0" fontId="52" fillId="0" borderId="16" xfId="100" applyFont="1" applyBorder="1" applyAlignment="1">
      <alignment horizontal="center" vertical="center" wrapText="1"/>
      <protection/>
    </xf>
    <xf numFmtId="0" fontId="52" fillId="0" borderId="18" xfId="100" applyFont="1" applyBorder="1" applyAlignment="1">
      <alignment horizontal="center" vertical="center" wrapText="1"/>
      <protection/>
    </xf>
    <xf numFmtId="49" fontId="52" fillId="0" borderId="11" xfId="101" applyNumberFormat="1" applyFont="1" applyBorder="1" applyAlignment="1" applyProtection="1">
      <alignment horizontal="center" vertical="center"/>
      <protection/>
    </xf>
    <xf numFmtId="0" fontId="52" fillId="55" borderId="11" xfId="101" applyFont="1" applyFill="1" applyBorder="1" applyAlignment="1" applyProtection="1">
      <alignment vertical="center" shrinkToFit="1"/>
      <protection/>
    </xf>
    <xf numFmtId="0" fontId="52" fillId="55" borderId="32" xfId="101" applyFont="1" applyFill="1" applyBorder="1" applyAlignment="1" applyProtection="1">
      <alignment horizontal="center" vertical="center" wrapText="1"/>
      <protection/>
    </xf>
    <xf numFmtId="0" fontId="52" fillId="55" borderId="19" xfId="101" applyFont="1" applyFill="1" applyBorder="1" applyAlignment="1" applyProtection="1">
      <alignment horizontal="center" vertical="center" wrapText="1"/>
      <protection/>
    </xf>
    <xf numFmtId="0" fontId="55" fillId="0" borderId="15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2" fillId="0" borderId="38" xfId="10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7" fillId="0" borderId="28" xfId="102" applyFont="1" applyBorder="1" applyAlignment="1" applyProtection="1">
      <alignment horizontal="right" vertical="center" wrapText="1"/>
      <protection/>
    </xf>
    <xf numFmtId="0" fontId="47" fillId="0" borderId="29" xfId="102" applyFont="1" applyBorder="1" applyAlignment="1" applyProtection="1">
      <alignment horizontal="righ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52" fillId="0" borderId="19" xfId="102" applyFont="1" applyBorder="1" applyAlignment="1">
      <alignment horizontal="center" vertical="center" wrapText="1"/>
      <protection/>
    </xf>
    <xf numFmtId="0" fontId="52" fillId="0" borderId="26" xfId="102" applyFont="1" applyBorder="1" applyAlignment="1">
      <alignment horizontal="center" vertical="center" wrapText="1"/>
      <protection/>
    </xf>
    <xf numFmtId="0" fontId="52" fillId="0" borderId="31" xfId="102" applyFont="1" applyBorder="1" applyAlignment="1">
      <alignment horizontal="center" vertical="center" wrapText="1"/>
      <protection/>
    </xf>
    <xf numFmtId="49" fontId="52" fillId="0" borderId="11" xfId="102" applyNumberFormat="1" applyFont="1" applyBorder="1" applyAlignment="1" applyProtection="1">
      <alignment horizontal="center" vertical="center"/>
      <protection/>
    </xf>
    <xf numFmtId="0" fontId="52" fillId="0" borderId="15" xfId="102" applyFont="1" applyBorder="1" applyAlignment="1" applyProtection="1">
      <alignment vertical="center" wrapText="1"/>
      <protection/>
    </xf>
    <xf numFmtId="0" fontId="52" fillId="0" borderId="18" xfId="102" applyFont="1" applyBorder="1" applyAlignment="1" applyProtection="1">
      <alignment vertical="center" wrapText="1"/>
      <protection/>
    </xf>
    <xf numFmtId="3" fontId="6" fillId="10" borderId="15" xfId="102" applyNumberFormat="1" applyFont="1" applyFill="1" applyBorder="1" applyAlignment="1" applyProtection="1">
      <alignment horizontal="right" vertical="center" shrinkToFit="1"/>
      <protection locked="0"/>
    </xf>
    <xf numFmtId="3" fontId="6" fillId="10" borderId="18" xfId="102" applyNumberFormat="1" applyFont="1" applyFill="1" applyBorder="1" applyAlignment="1" applyProtection="1">
      <alignment horizontal="right" vertical="center" shrinkToFit="1"/>
      <protection locked="0"/>
    </xf>
    <xf numFmtId="0" fontId="52" fillId="0" borderId="15" xfId="102" applyFont="1" applyBorder="1" applyAlignment="1" applyProtection="1">
      <alignment vertical="center"/>
      <protection/>
    </xf>
    <xf numFmtId="0" fontId="52" fillId="0" borderId="18" xfId="102" applyFont="1" applyBorder="1" applyAlignment="1" applyProtection="1">
      <alignment vertical="center"/>
      <protection/>
    </xf>
    <xf numFmtId="0" fontId="55" fillId="0" borderId="15" xfId="0" applyFont="1" applyBorder="1" applyAlignment="1" applyProtection="1">
      <alignment horizontal="left" vertical="center" wrapText="1"/>
      <protection/>
    </xf>
    <xf numFmtId="0" fontId="55" fillId="0" borderId="18" xfId="0" applyFont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wrapText="1"/>
      <protection/>
    </xf>
    <xf numFmtId="0" fontId="55" fillId="0" borderId="18" xfId="0" applyFont="1" applyBorder="1" applyAlignment="1" applyProtection="1">
      <alignment wrapText="1"/>
      <protection/>
    </xf>
    <xf numFmtId="0" fontId="52" fillId="55" borderId="15" xfId="100" applyFont="1" applyFill="1" applyBorder="1" applyAlignment="1" applyProtection="1">
      <alignment horizontal="center" vertical="center" wrapText="1"/>
      <protection/>
    </xf>
    <xf numFmtId="0" fontId="52" fillId="55" borderId="16" xfId="100" applyFont="1" applyFill="1" applyBorder="1" applyAlignment="1" applyProtection="1">
      <alignment horizontal="center" vertical="center" wrapText="1"/>
      <protection/>
    </xf>
    <xf numFmtId="0" fontId="52" fillId="55" borderId="18" xfId="100" applyFont="1" applyFill="1" applyBorder="1" applyAlignment="1" applyProtection="1">
      <alignment horizontal="center" vertical="center" wrapText="1"/>
      <protection/>
    </xf>
    <xf numFmtId="0" fontId="52" fillId="0" borderId="38" xfId="100" applyFont="1" applyFill="1" applyBorder="1" applyAlignment="1">
      <alignment horizontal="center" vertical="center" wrapText="1"/>
      <protection/>
    </xf>
    <xf numFmtId="0" fontId="52" fillId="0" borderId="25" xfId="100" applyFont="1" applyFill="1" applyBorder="1" applyAlignment="1">
      <alignment horizontal="center" vertical="center" wrapText="1"/>
      <protection/>
    </xf>
    <xf numFmtId="0" fontId="52" fillId="0" borderId="31" xfId="100" applyFont="1" applyFill="1" applyBorder="1" applyAlignment="1">
      <alignment horizontal="center" vertical="center" wrapText="1"/>
      <protection/>
    </xf>
    <xf numFmtId="0" fontId="52" fillId="0" borderId="29" xfId="100" applyFont="1" applyFill="1" applyBorder="1" applyAlignment="1">
      <alignment horizontal="center" vertical="center" wrapText="1"/>
      <protection/>
    </xf>
    <xf numFmtId="0" fontId="52" fillId="0" borderId="15" xfId="100" applyFont="1" applyBorder="1" applyAlignment="1">
      <alignment horizontal="center" vertical="center"/>
      <protection/>
    </xf>
    <xf numFmtId="0" fontId="52" fillId="0" borderId="16" xfId="100" applyFont="1" applyBorder="1" applyAlignment="1">
      <alignment horizontal="center" vertical="center"/>
      <protection/>
    </xf>
    <xf numFmtId="0" fontId="52" fillId="0" borderId="18" xfId="100" applyFont="1" applyBorder="1" applyAlignment="1">
      <alignment horizontal="center" vertical="center"/>
      <protection/>
    </xf>
    <xf numFmtId="0" fontId="3" fillId="0" borderId="33" xfId="103" applyFont="1" applyBorder="1" applyAlignment="1">
      <alignment horizontal="center" vertical="center"/>
      <protection/>
    </xf>
    <xf numFmtId="0" fontId="3" fillId="0" borderId="25" xfId="103" applyFont="1" applyBorder="1" applyAlignment="1">
      <alignment horizontal="center" vertical="center"/>
      <protection/>
    </xf>
    <xf numFmtId="0" fontId="52" fillId="55" borderId="32" xfId="100" applyFont="1" applyFill="1" applyBorder="1" applyAlignment="1" applyProtection="1">
      <alignment horizontal="center" vertical="center"/>
      <protection/>
    </xf>
    <xf numFmtId="0" fontId="52" fillId="55" borderId="19" xfId="100" applyFont="1" applyFill="1" applyBorder="1" applyAlignment="1" applyProtection="1">
      <alignment horizontal="center" vertical="center"/>
      <protection/>
    </xf>
    <xf numFmtId="0" fontId="52" fillId="0" borderId="15" xfId="100" applyFont="1" applyFill="1" applyBorder="1" applyAlignment="1">
      <alignment horizontal="center" vertical="center"/>
      <protection/>
    </xf>
    <xf numFmtId="0" fontId="52" fillId="0" borderId="16" xfId="100" applyFont="1" applyFill="1" applyBorder="1" applyAlignment="1">
      <alignment horizontal="center" vertical="center"/>
      <protection/>
    </xf>
    <xf numFmtId="0" fontId="52" fillId="0" borderId="18" xfId="100" applyFont="1" applyFill="1" applyBorder="1" applyAlignment="1">
      <alignment horizontal="center" vertical="center"/>
      <protection/>
    </xf>
    <xf numFmtId="0" fontId="38" fillId="0" borderId="30" xfId="105" applyBorder="1" applyAlignment="1">
      <alignment vertical="center" wrapText="1"/>
      <protection/>
    </xf>
    <xf numFmtId="0" fontId="52" fillId="0" borderId="15" xfId="102" applyFont="1" applyBorder="1" applyAlignment="1">
      <alignment vertical="center" wrapText="1"/>
      <protection/>
    </xf>
    <xf numFmtId="0" fontId="52" fillId="0" borderId="16" xfId="102" applyFont="1" applyBorder="1" applyAlignment="1">
      <alignment vertical="center" wrapText="1"/>
      <protection/>
    </xf>
    <xf numFmtId="0" fontId="52" fillId="0" borderId="18" xfId="102" applyFont="1" applyBorder="1" applyAlignment="1">
      <alignment vertical="center" wrapText="1"/>
      <protection/>
    </xf>
    <xf numFmtId="0" fontId="55" fillId="0" borderId="15" xfId="105" applyFont="1" applyBorder="1" applyAlignment="1">
      <alignment horizontal="left" wrapText="1"/>
      <protection/>
    </xf>
    <xf numFmtId="0" fontId="55" fillId="0" borderId="16" xfId="105" applyFont="1" applyBorder="1" applyAlignment="1">
      <alignment horizontal="left" wrapText="1"/>
      <protection/>
    </xf>
    <xf numFmtId="0" fontId="55" fillId="0" borderId="18" xfId="105" applyFont="1" applyBorder="1" applyAlignment="1">
      <alignment horizontal="left" wrapText="1"/>
      <protection/>
    </xf>
    <xf numFmtId="0" fontId="52" fillId="0" borderId="15" xfId="102" applyFont="1" applyBorder="1" applyAlignment="1">
      <alignment vertical="center"/>
      <protection/>
    </xf>
    <xf numFmtId="0" fontId="52" fillId="0" borderId="16" xfId="102" applyFont="1" applyBorder="1" applyAlignment="1">
      <alignment vertical="center"/>
      <protection/>
    </xf>
    <xf numFmtId="0" fontId="52" fillId="0" borderId="18" xfId="102" applyFont="1" applyBorder="1" applyAlignment="1">
      <alignment vertical="center"/>
      <protection/>
    </xf>
    <xf numFmtId="0" fontId="52" fillId="0" borderId="38" xfId="102" applyFont="1" applyBorder="1" applyAlignment="1">
      <alignment horizontal="center" vertical="center" wrapText="1"/>
      <protection/>
    </xf>
    <xf numFmtId="0" fontId="52" fillId="0" borderId="33" xfId="102" applyFont="1" applyBorder="1" applyAlignment="1">
      <alignment horizontal="center" vertical="center" wrapText="1"/>
      <protection/>
    </xf>
    <xf numFmtId="0" fontId="52" fillId="0" borderId="25" xfId="102" applyFont="1" applyBorder="1" applyAlignment="1">
      <alignment horizontal="center" vertical="center" wrapText="1"/>
      <protection/>
    </xf>
    <xf numFmtId="0" fontId="52" fillId="0" borderId="28" xfId="102" applyFont="1" applyBorder="1" applyAlignment="1">
      <alignment horizontal="center" vertical="center" wrapText="1"/>
      <protection/>
    </xf>
    <xf numFmtId="0" fontId="52" fillId="0" borderId="29" xfId="102" applyFont="1" applyBorder="1" applyAlignment="1">
      <alignment horizontal="center" vertical="center" wrapText="1"/>
      <protection/>
    </xf>
    <xf numFmtId="0" fontId="55" fillId="55" borderId="31" xfId="0" applyFont="1" applyFill="1" applyBorder="1" applyAlignment="1" applyProtection="1">
      <alignment horizontal="center"/>
      <protection/>
    </xf>
    <xf numFmtId="0" fontId="55" fillId="55" borderId="28" xfId="0" applyFont="1" applyFill="1" applyBorder="1" applyAlignment="1" applyProtection="1">
      <alignment horizontal="center"/>
      <protection/>
    </xf>
    <xf numFmtId="0" fontId="55" fillId="55" borderId="29" xfId="0" applyFont="1" applyFill="1" applyBorder="1" applyAlignment="1" applyProtection="1">
      <alignment horizontal="center"/>
      <protection/>
    </xf>
    <xf numFmtId="0" fontId="55" fillId="0" borderId="31" xfId="105" applyFont="1" applyBorder="1" applyAlignment="1">
      <alignment wrapText="1"/>
      <protection/>
    </xf>
    <xf numFmtId="0" fontId="55" fillId="0" borderId="28" xfId="105" applyFont="1" applyBorder="1" applyAlignment="1">
      <alignment wrapText="1"/>
      <protection/>
    </xf>
    <xf numFmtId="0" fontId="55" fillId="0" borderId="29" xfId="105" applyFont="1" applyBorder="1" applyAlignment="1">
      <alignment wrapText="1"/>
      <protection/>
    </xf>
    <xf numFmtId="0" fontId="52" fillId="55" borderId="38" xfId="102" applyFont="1" applyFill="1" applyBorder="1" applyAlignment="1" applyProtection="1">
      <alignment horizontal="center" vertical="center"/>
      <protection/>
    </xf>
    <xf numFmtId="0" fontId="52" fillId="55" borderId="33" xfId="102" applyFont="1" applyFill="1" applyBorder="1" applyAlignment="1" applyProtection="1">
      <alignment horizontal="center" vertical="center"/>
      <protection/>
    </xf>
    <xf numFmtId="0" fontId="52" fillId="55" borderId="25" xfId="102" applyFont="1" applyFill="1" applyBorder="1" applyAlignment="1" applyProtection="1">
      <alignment horizontal="center" vertical="center"/>
      <protection/>
    </xf>
    <xf numFmtId="0" fontId="52" fillId="55" borderId="26" xfId="102" applyFont="1" applyFill="1" applyBorder="1" applyAlignment="1" applyProtection="1">
      <alignment horizontal="center" vertical="center"/>
      <protection/>
    </xf>
    <xf numFmtId="0" fontId="52" fillId="55" borderId="0" xfId="102" applyFont="1" applyFill="1" applyBorder="1" applyAlignment="1" applyProtection="1">
      <alignment horizontal="center" vertical="center"/>
      <protection/>
    </xf>
    <xf numFmtId="0" fontId="52" fillId="55" borderId="27" xfId="102" applyFont="1" applyFill="1" applyBorder="1" applyAlignment="1" applyProtection="1">
      <alignment horizontal="center" vertical="center"/>
      <protection/>
    </xf>
    <xf numFmtId="0" fontId="52" fillId="55" borderId="31" xfId="102" applyFont="1" applyFill="1" applyBorder="1" applyAlignment="1" applyProtection="1">
      <alignment horizontal="center" vertical="center"/>
      <protection/>
    </xf>
    <xf numFmtId="0" fontId="52" fillId="55" borderId="28" xfId="102" applyFont="1" applyFill="1" applyBorder="1" applyAlignment="1" applyProtection="1">
      <alignment horizontal="center" vertical="center"/>
      <protection/>
    </xf>
    <xf numFmtId="0" fontId="52" fillId="55" borderId="29" xfId="102" applyFont="1" applyFill="1" applyBorder="1" applyAlignment="1" applyProtection="1">
      <alignment horizontal="center" vertical="center"/>
      <protection/>
    </xf>
    <xf numFmtId="0" fontId="52" fillId="0" borderId="32" xfId="102" applyFont="1" applyBorder="1" applyAlignment="1">
      <alignment horizontal="center" vertical="center" wrapText="1"/>
      <protection/>
    </xf>
    <xf numFmtId="0" fontId="52" fillId="0" borderId="30" xfId="102" applyFont="1" applyBorder="1" applyAlignment="1">
      <alignment horizontal="center" vertical="center" wrapText="1"/>
      <protection/>
    </xf>
    <xf numFmtId="0" fontId="52" fillId="0" borderId="16" xfId="102" applyFont="1" applyBorder="1" applyAlignment="1">
      <alignment horizontal="center" vertical="center"/>
      <protection/>
    </xf>
    <xf numFmtId="0" fontId="52" fillId="0" borderId="18" xfId="102" applyFont="1" applyBorder="1" applyAlignment="1">
      <alignment horizontal="center" vertical="center"/>
      <protection/>
    </xf>
    <xf numFmtId="0" fontId="52" fillId="0" borderId="15" xfId="102" applyFont="1" applyBorder="1" applyAlignment="1">
      <alignment horizontal="center" vertical="center" wrapText="1"/>
      <protection/>
    </xf>
    <xf numFmtId="0" fontId="52" fillId="0" borderId="16" xfId="102" applyFont="1" applyBorder="1" applyAlignment="1">
      <alignment horizontal="center" vertical="center" wrapText="1"/>
      <protection/>
    </xf>
    <xf numFmtId="0" fontId="52" fillId="0" borderId="18" xfId="102" applyFont="1" applyBorder="1" applyAlignment="1">
      <alignment horizontal="center" vertical="center" wrapText="1"/>
      <protection/>
    </xf>
    <xf numFmtId="3" fontId="6" fillId="10" borderId="15" xfId="103" applyNumberFormat="1" applyFont="1" applyFill="1" applyBorder="1" applyAlignment="1" applyProtection="1">
      <alignment horizontal="right" vertical="center" shrinkToFit="1"/>
      <protection locked="0"/>
    </xf>
    <xf numFmtId="3" fontId="6" fillId="10" borderId="16" xfId="103" applyNumberFormat="1" applyFont="1" applyFill="1" applyBorder="1" applyAlignment="1" applyProtection="1">
      <alignment horizontal="right" vertical="center" shrinkToFit="1"/>
      <protection locked="0"/>
    </xf>
    <xf numFmtId="3" fontId="6" fillId="10" borderId="18" xfId="103" applyNumberFormat="1" applyFont="1" applyFill="1" applyBorder="1" applyAlignment="1" applyProtection="1">
      <alignment horizontal="right" vertical="center" shrinkToFit="1"/>
      <protection locked="0"/>
    </xf>
    <xf numFmtId="0" fontId="55" fillId="0" borderId="32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3" fontId="6" fillId="10" borderId="11" xfId="103" applyNumberFormat="1" applyFont="1" applyFill="1" applyBorder="1" applyAlignment="1" applyProtection="1">
      <alignment horizontal="right" vertical="center" shrinkToFit="1"/>
      <protection locked="0"/>
    </xf>
    <xf numFmtId="49" fontId="52" fillId="0" borderId="11" xfId="100" applyNumberFormat="1" applyFont="1" applyBorder="1" applyAlignment="1" applyProtection="1">
      <alignment horizontal="center" vertical="center"/>
      <protection/>
    </xf>
    <xf numFmtId="0" fontId="52" fillId="55" borderId="38" xfId="101" applyFont="1" applyFill="1" applyBorder="1" applyAlignment="1" applyProtection="1">
      <alignment horizontal="center" vertical="center"/>
      <protection/>
    </xf>
    <xf numFmtId="0" fontId="52" fillId="55" borderId="25" xfId="101" applyFont="1" applyFill="1" applyBorder="1" applyAlignment="1" applyProtection="1">
      <alignment horizontal="center" vertical="center"/>
      <protection/>
    </xf>
    <xf numFmtId="0" fontId="52" fillId="55" borderId="26" xfId="101" applyFont="1" applyFill="1" applyBorder="1" applyAlignment="1" applyProtection="1">
      <alignment horizontal="center" vertical="center"/>
      <protection/>
    </xf>
    <xf numFmtId="0" fontId="52" fillId="55" borderId="27" xfId="101" applyFont="1" applyFill="1" applyBorder="1" applyAlignment="1" applyProtection="1">
      <alignment horizontal="center" vertical="center"/>
      <protection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2" fillId="0" borderId="11" xfId="100" applyFont="1" applyBorder="1" applyAlignment="1">
      <alignment horizontal="center" vertical="center" wrapText="1"/>
      <protection/>
    </xf>
    <xf numFmtId="0" fontId="3" fillId="0" borderId="15" xfId="103" applyFont="1" applyBorder="1" applyAlignment="1">
      <alignment horizontal="center" vertical="center"/>
      <protection/>
    </xf>
    <xf numFmtId="0" fontId="3" fillId="0" borderId="18" xfId="103" applyFont="1" applyBorder="1" applyAlignment="1">
      <alignment horizontal="center" vertical="center"/>
      <protection/>
    </xf>
    <xf numFmtId="0" fontId="52" fillId="55" borderId="31" xfId="100" applyFont="1" applyFill="1" applyBorder="1" applyAlignment="1" applyProtection="1">
      <alignment horizontal="center" vertical="center"/>
      <protection/>
    </xf>
    <xf numFmtId="0" fontId="52" fillId="55" borderId="29" xfId="100" applyFont="1" applyFill="1" applyBorder="1" applyAlignment="1" applyProtection="1">
      <alignment horizontal="center" vertical="center"/>
      <protection/>
    </xf>
    <xf numFmtId="0" fontId="52" fillId="55" borderId="40" xfId="100" applyFont="1" applyFill="1" applyBorder="1" applyAlignment="1" applyProtection="1">
      <alignment horizontal="center" vertical="center" wrapText="1"/>
      <protection/>
    </xf>
    <xf numFmtId="49" fontId="52" fillId="0" borderId="15" xfId="100" applyNumberFormat="1" applyFont="1" applyBorder="1" applyAlignment="1" applyProtection="1">
      <alignment horizontal="center" vertical="center"/>
      <protection/>
    </xf>
    <xf numFmtId="49" fontId="52" fillId="0" borderId="18" xfId="100" applyNumberFormat="1" applyFont="1" applyBorder="1" applyAlignment="1" applyProtection="1">
      <alignment horizontal="center" vertical="center"/>
      <protection/>
    </xf>
    <xf numFmtId="0" fontId="52" fillId="55" borderId="15" xfId="100" applyFont="1" applyFill="1" applyBorder="1" applyAlignment="1" applyProtection="1">
      <alignment vertical="center" shrinkToFit="1"/>
      <protection/>
    </xf>
    <xf numFmtId="0" fontId="52" fillId="55" borderId="16" xfId="100" applyFont="1" applyFill="1" applyBorder="1" applyAlignment="1" applyProtection="1">
      <alignment vertical="center" shrinkToFit="1"/>
      <protection/>
    </xf>
    <xf numFmtId="0" fontId="52" fillId="55" borderId="18" xfId="100" applyFont="1" applyFill="1" applyBorder="1" applyAlignment="1" applyProtection="1">
      <alignment vertical="center" shrinkToFit="1"/>
      <protection/>
    </xf>
    <xf numFmtId="0" fontId="52" fillId="0" borderId="30" xfId="100" applyFont="1" applyBorder="1" applyAlignment="1">
      <alignment horizontal="center" vertical="center" wrapText="1"/>
      <protection/>
    </xf>
    <xf numFmtId="0" fontId="52" fillId="0" borderId="15" xfId="100" applyFont="1" applyFill="1" applyBorder="1" applyAlignment="1">
      <alignment vertical="center" wrapText="1"/>
      <protection/>
    </xf>
    <xf numFmtId="0" fontId="52" fillId="0" borderId="18" xfId="100" applyFont="1" applyFill="1" applyBorder="1" applyAlignment="1">
      <alignment vertical="center" wrapText="1"/>
      <protection/>
    </xf>
    <xf numFmtId="0" fontId="52" fillId="55" borderId="31" xfId="100" applyFont="1" applyFill="1" applyBorder="1" applyAlignment="1" applyProtection="1">
      <alignment horizontal="center"/>
      <protection/>
    </xf>
    <xf numFmtId="0" fontId="52" fillId="55" borderId="29" xfId="100" applyFont="1" applyFill="1" applyBorder="1" applyAlignment="1" applyProtection="1">
      <alignment horizontal="center"/>
      <protection/>
    </xf>
    <xf numFmtId="0" fontId="55" fillId="0" borderId="32" xfId="100" applyFont="1" applyBorder="1" applyAlignment="1">
      <alignment horizontal="center" vertical="center" wrapText="1"/>
      <protection/>
    </xf>
    <xf numFmtId="0" fontId="55" fillId="0" borderId="30" xfId="100" applyFont="1" applyBorder="1" applyAlignment="1">
      <alignment horizontal="center" vertical="center" wrapText="1"/>
      <protection/>
    </xf>
    <xf numFmtId="0" fontId="52" fillId="98" borderId="38" xfId="100" applyFont="1" applyFill="1" applyBorder="1" applyAlignment="1">
      <alignment horizontal="center" vertical="center" wrapText="1"/>
      <protection/>
    </xf>
    <xf numFmtId="0" fontId="52" fillId="98" borderId="33" xfId="100" applyFont="1" applyFill="1" applyBorder="1" applyAlignment="1">
      <alignment horizontal="center" vertical="center" wrapText="1"/>
      <protection/>
    </xf>
    <xf numFmtId="0" fontId="52" fillId="98" borderId="25" xfId="100" applyFont="1" applyFill="1" applyBorder="1" applyAlignment="1">
      <alignment horizontal="center" vertical="center" wrapText="1"/>
      <protection/>
    </xf>
    <xf numFmtId="0" fontId="52" fillId="98" borderId="31" xfId="100" applyFont="1" applyFill="1" applyBorder="1" applyAlignment="1">
      <alignment horizontal="center" vertical="center" wrapText="1"/>
      <protection/>
    </xf>
    <xf numFmtId="0" fontId="52" fillId="98" borderId="28" xfId="100" applyFont="1" applyFill="1" applyBorder="1" applyAlignment="1">
      <alignment horizontal="center" vertical="center" wrapText="1"/>
      <protection/>
    </xf>
    <xf numFmtId="0" fontId="52" fillId="98" borderId="29" xfId="100" applyFont="1" applyFill="1" applyBorder="1" applyAlignment="1">
      <alignment horizontal="center" vertical="center" wrapText="1"/>
      <protection/>
    </xf>
    <xf numFmtId="0" fontId="55" fillId="0" borderId="15" xfId="100" applyFont="1" applyBorder="1" applyAlignment="1">
      <alignment horizontal="center" vertical="center" wrapText="1"/>
      <protection/>
    </xf>
    <xf numFmtId="0" fontId="55" fillId="0" borderId="18" xfId="100" applyFont="1" applyBorder="1" applyAlignment="1">
      <alignment horizontal="center" vertical="center" wrapText="1"/>
      <protection/>
    </xf>
    <xf numFmtId="49" fontId="55" fillId="0" borderId="11" xfId="0" applyNumberFormat="1" applyFont="1" applyBorder="1" applyAlignment="1" applyProtection="1">
      <alignment horizontal="center"/>
      <protection/>
    </xf>
    <xf numFmtId="0" fontId="55" fillId="0" borderId="3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2" fillId="55" borderId="11" xfId="100" applyFont="1" applyFill="1" applyBorder="1" applyAlignment="1" applyProtection="1">
      <alignment vertical="center" shrinkToFit="1"/>
      <protection/>
    </xf>
    <xf numFmtId="0" fontId="55" fillId="55" borderId="38" xfId="0" applyFont="1" applyFill="1" applyBorder="1" applyAlignment="1" applyProtection="1">
      <alignment horizontal="center" vertical="center" wrapText="1"/>
      <protection/>
    </xf>
    <xf numFmtId="0" fontId="55" fillId="55" borderId="25" xfId="0" applyFont="1" applyFill="1" applyBorder="1" applyAlignment="1" applyProtection="1">
      <alignment horizontal="center" vertical="center" wrapText="1"/>
      <protection/>
    </xf>
    <xf numFmtId="0" fontId="55" fillId="55" borderId="15" xfId="0" applyFont="1" applyFill="1" applyBorder="1" applyAlignment="1">
      <alignment horizontal="center"/>
    </xf>
    <xf numFmtId="0" fontId="55" fillId="55" borderId="16" xfId="0" applyFont="1" applyFill="1" applyBorder="1" applyAlignment="1">
      <alignment horizontal="center"/>
    </xf>
    <xf numFmtId="0" fontId="55" fillId="55" borderId="18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6" fillId="0" borderId="11" xfId="100" applyFont="1" applyBorder="1" applyAlignment="1">
      <alignment vertical="center" wrapText="1"/>
      <protection/>
    </xf>
    <xf numFmtId="0" fontId="0" fillId="0" borderId="41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52" fillId="55" borderId="38" xfId="100" applyFont="1" applyFill="1" applyBorder="1" applyAlignment="1" applyProtection="1">
      <alignment horizontal="center" vertical="center"/>
      <protection/>
    </xf>
    <xf numFmtId="0" fontId="52" fillId="55" borderId="25" xfId="100" applyFont="1" applyFill="1" applyBorder="1" applyAlignment="1" applyProtection="1">
      <alignment horizontal="center" vertical="center"/>
      <protection/>
    </xf>
    <xf numFmtId="0" fontId="52" fillId="55" borderId="26" xfId="100" applyFont="1" applyFill="1" applyBorder="1" applyAlignment="1" applyProtection="1">
      <alignment horizontal="center" vertical="center"/>
      <protection/>
    </xf>
    <xf numFmtId="0" fontId="52" fillId="55" borderId="27" xfId="100" applyFont="1" applyFill="1" applyBorder="1" applyAlignment="1" applyProtection="1">
      <alignment horizontal="center" vertical="center"/>
      <protection/>
    </xf>
    <xf numFmtId="0" fontId="52" fillId="55" borderId="15" xfId="100" applyFont="1" applyFill="1" applyBorder="1" applyAlignment="1">
      <alignment horizontal="center" vertical="top"/>
      <protection/>
    </xf>
    <xf numFmtId="0" fontId="52" fillId="55" borderId="16" xfId="100" applyFont="1" applyFill="1" applyBorder="1" applyAlignment="1">
      <alignment horizontal="center" vertical="top"/>
      <protection/>
    </xf>
    <xf numFmtId="0" fontId="3" fillId="0" borderId="19" xfId="103" applyFont="1" applyBorder="1" applyAlignment="1">
      <alignment horizontal="center" vertical="center" wrapText="1"/>
      <protection/>
    </xf>
    <xf numFmtId="49" fontId="52" fillId="0" borderId="11" xfId="0" applyNumberFormat="1" applyFont="1" applyBorder="1" applyAlignment="1" applyProtection="1">
      <alignment horizontal="center" vertical="center"/>
      <protection/>
    </xf>
    <xf numFmtId="0" fontId="52" fillId="55" borderId="32" xfId="100" applyFont="1" applyFill="1" applyBorder="1" applyAlignment="1">
      <alignment horizontal="center" vertical="center" wrapText="1"/>
      <protection/>
    </xf>
    <xf numFmtId="0" fontId="52" fillId="55" borderId="19" xfId="100" applyFont="1" applyFill="1" applyBorder="1" applyAlignment="1">
      <alignment horizontal="center" vertical="center" wrapText="1"/>
      <protection/>
    </xf>
    <xf numFmtId="0" fontId="52" fillId="55" borderId="30" xfId="100" applyFont="1" applyFill="1" applyBorder="1" applyAlignment="1">
      <alignment horizontal="center" vertical="center" wrapText="1"/>
      <protection/>
    </xf>
    <xf numFmtId="0" fontId="52" fillId="55" borderId="15" xfId="100" applyFont="1" applyFill="1" applyBorder="1" applyAlignment="1">
      <alignment horizontal="center" vertical="center"/>
      <protection/>
    </xf>
    <xf numFmtId="0" fontId="52" fillId="55" borderId="16" xfId="100" applyFont="1" applyFill="1" applyBorder="1" applyAlignment="1">
      <alignment horizontal="center" vertical="center"/>
      <protection/>
    </xf>
    <xf numFmtId="0" fontId="52" fillId="55" borderId="18" xfId="100" applyFont="1" applyFill="1" applyBorder="1" applyAlignment="1">
      <alignment horizontal="center" vertical="center"/>
      <protection/>
    </xf>
    <xf numFmtId="0" fontId="55" fillId="55" borderId="11" xfId="0" applyFont="1" applyFill="1" applyBorder="1" applyAlignment="1" applyProtection="1">
      <alignment shrinkToFit="1"/>
      <protection/>
    </xf>
    <xf numFmtId="0" fontId="52" fillId="0" borderId="11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55" borderId="31" xfId="0" applyFont="1" applyFill="1" applyBorder="1" applyAlignment="1" applyProtection="1">
      <alignment horizontal="center"/>
      <protection/>
    </xf>
    <xf numFmtId="0" fontId="52" fillId="55" borderId="29" xfId="0" applyFont="1" applyFill="1" applyBorder="1" applyAlignment="1" applyProtection="1">
      <alignment horizontal="center"/>
      <protection/>
    </xf>
    <xf numFmtId="0" fontId="52" fillId="0" borderId="3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55" borderId="26" xfId="0" applyFont="1" applyFill="1" applyBorder="1" applyAlignment="1" applyProtection="1">
      <alignment horizontal="center" vertical="center" wrapText="1"/>
      <protection/>
    </xf>
    <xf numFmtId="0" fontId="52" fillId="55" borderId="27" xfId="0" applyFont="1" applyFill="1" applyBorder="1" applyAlignment="1" applyProtection="1">
      <alignment horizontal="center" vertical="center" wrapText="1"/>
      <protection/>
    </xf>
    <xf numFmtId="0" fontId="52" fillId="55" borderId="31" xfId="0" applyFont="1" applyFill="1" applyBorder="1" applyAlignment="1" applyProtection="1">
      <alignment horizontal="center" vertical="center" wrapText="1"/>
      <protection/>
    </xf>
    <xf numFmtId="0" fontId="52" fillId="55" borderId="29" xfId="0" applyFont="1" applyFill="1" applyBorder="1" applyAlignment="1" applyProtection="1">
      <alignment horizontal="center" vertical="center" wrapText="1"/>
      <protection/>
    </xf>
    <xf numFmtId="0" fontId="52" fillId="55" borderId="38" xfId="0" applyFont="1" applyFill="1" applyBorder="1" applyAlignment="1" applyProtection="1">
      <alignment horizontal="center" vertical="center" wrapText="1"/>
      <protection/>
    </xf>
    <xf numFmtId="0" fontId="52" fillId="55" borderId="25" xfId="0" applyFont="1" applyFill="1" applyBorder="1" applyAlignment="1" applyProtection="1">
      <alignment horizontal="center" vertical="center" wrapText="1"/>
      <protection/>
    </xf>
    <xf numFmtId="0" fontId="52" fillId="55" borderId="15" xfId="0" applyFont="1" applyFill="1" applyBorder="1" applyAlignment="1">
      <alignment horizontal="center" vertical="center"/>
    </xf>
    <xf numFmtId="0" fontId="52" fillId="55" borderId="16" xfId="0" applyFont="1" applyFill="1" applyBorder="1" applyAlignment="1">
      <alignment horizontal="center" vertical="center"/>
    </xf>
    <xf numFmtId="0" fontId="52" fillId="55" borderId="18" xfId="0" applyFont="1" applyFill="1" applyBorder="1" applyAlignment="1">
      <alignment horizontal="center" vertical="center"/>
    </xf>
    <xf numFmtId="0" fontId="54" fillId="0" borderId="15" xfId="100" applyFont="1" applyBorder="1" applyAlignment="1">
      <alignment vertical="center" wrapText="1"/>
      <protection/>
    </xf>
    <xf numFmtId="0" fontId="54" fillId="0" borderId="18" xfId="100" applyFont="1" applyBorder="1" applyAlignment="1">
      <alignment vertical="center" wrapText="1"/>
      <protection/>
    </xf>
    <xf numFmtId="0" fontId="52" fillId="55" borderId="11" xfId="100" applyFont="1" applyFill="1" applyBorder="1" applyAlignment="1" applyProtection="1">
      <alignment shrinkToFit="1"/>
      <protection/>
    </xf>
    <xf numFmtId="0" fontId="55" fillId="0" borderId="15" xfId="100" applyFont="1" applyBorder="1" applyAlignment="1">
      <alignment horizontal="left" vertical="center" wrapText="1"/>
      <protection/>
    </xf>
    <xf numFmtId="0" fontId="55" fillId="0" borderId="18" xfId="100" applyFont="1" applyBorder="1" applyAlignment="1">
      <alignment horizontal="left" vertical="center" wrapText="1"/>
      <protection/>
    </xf>
    <xf numFmtId="0" fontId="55" fillId="0" borderId="19" xfId="100" applyFont="1" applyBorder="1" applyAlignment="1">
      <alignment horizontal="center" vertical="center" wrapText="1"/>
      <protection/>
    </xf>
    <xf numFmtId="0" fontId="52" fillId="0" borderId="15" xfId="100" applyFont="1" applyFill="1" applyBorder="1" applyAlignment="1">
      <alignment horizontal="center" vertical="center" wrapText="1"/>
      <protection/>
    </xf>
    <xf numFmtId="0" fontId="52" fillId="0" borderId="18" xfId="100" applyFont="1" applyFill="1" applyBorder="1" applyAlignment="1">
      <alignment horizontal="center" vertical="center" wrapText="1"/>
      <protection/>
    </xf>
    <xf numFmtId="0" fontId="3" fillId="0" borderId="15" xfId="103" applyFont="1" applyBorder="1" applyAlignment="1">
      <alignment horizontal="center" vertical="center" wrapText="1"/>
      <protection/>
    </xf>
    <xf numFmtId="0" fontId="3" fillId="0" borderId="18" xfId="103" applyFont="1" applyBorder="1" applyAlignment="1">
      <alignment horizontal="center" vertical="center" wrapText="1"/>
      <protection/>
    </xf>
    <xf numFmtId="0" fontId="3" fillId="55" borderId="15" xfId="103" applyFont="1" applyFill="1" applyBorder="1" applyAlignment="1" applyProtection="1">
      <alignment horizontal="center" vertical="center" wrapText="1"/>
      <protection/>
    </xf>
    <xf numFmtId="0" fontId="3" fillId="55" borderId="16" xfId="103" applyFont="1" applyFill="1" applyBorder="1" applyAlignment="1" applyProtection="1">
      <alignment horizontal="center" vertical="center" wrapText="1"/>
      <protection/>
    </xf>
    <xf numFmtId="0" fontId="3" fillId="55" borderId="18" xfId="103" applyFont="1" applyFill="1" applyBorder="1" applyAlignment="1" applyProtection="1">
      <alignment horizontal="center" vertical="center" wrapText="1"/>
      <protection/>
    </xf>
    <xf numFmtId="0" fontId="52" fillId="55" borderId="41" xfId="100" applyFont="1" applyFill="1" applyBorder="1" applyAlignment="1" applyProtection="1">
      <alignment horizontal="center" vertical="center" wrapText="1"/>
      <protection/>
    </xf>
    <xf numFmtId="0" fontId="52" fillId="55" borderId="16" xfId="100" applyFont="1" applyFill="1" applyBorder="1" applyAlignment="1">
      <alignment horizontal="center" vertical="center" wrapText="1"/>
      <protection/>
    </xf>
    <xf numFmtId="0" fontId="52" fillId="55" borderId="18" xfId="100" applyFont="1" applyFill="1" applyBorder="1" applyAlignment="1">
      <alignment horizontal="center" vertical="center" wrapText="1"/>
      <protection/>
    </xf>
    <xf numFmtId="0" fontId="52" fillId="55" borderId="15" xfId="100" applyFont="1" applyFill="1" applyBorder="1" applyAlignment="1">
      <alignment horizontal="center" vertical="center" wrapText="1"/>
      <protection/>
    </xf>
    <xf numFmtId="0" fontId="55" fillId="0" borderId="11" xfId="105" applyFont="1" applyBorder="1" applyAlignment="1">
      <alignment horizontal="center" vertical="center"/>
      <protection/>
    </xf>
    <xf numFmtId="0" fontId="55" fillId="0" borderId="11" xfId="105" applyFont="1" applyBorder="1" applyAlignment="1">
      <alignment horizontal="center" vertical="center" wrapText="1"/>
      <protection/>
    </xf>
    <xf numFmtId="0" fontId="55" fillId="55" borderId="26" xfId="0" applyFont="1" applyFill="1" applyBorder="1" applyAlignment="1" applyProtection="1">
      <alignment horizontal="center"/>
      <protection/>
    </xf>
    <xf numFmtId="0" fontId="55" fillId="55" borderId="27" xfId="0" applyFont="1" applyFill="1" applyBorder="1" applyAlignment="1" applyProtection="1">
      <alignment horizontal="center"/>
      <protection/>
    </xf>
    <xf numFmtId="0" fontId="55" fillId="0" borderId="15" xfId="105" applyFont="1" applyBorder="1" applyAlignment="1">
      <alignment horizontal="center" vertical="center"/>
      <protection/>
    </xf>
    <xf numFmtId="0" fontId="55" fillId="0" borderId="18" xfId="105" applyFont="1" applyBorder="1" applyAlignment="1">
      <alignment horizontal="center" vertical="center"/>
      <protection/>
    </xf>
    <xf numFmtId="0" fontId="55" fillId="0" borderId="38" xfId="105" applyFont="1" applyBorder="1" applyAlignment="1">
      <alignment horizontal="center" vertical="center"/>
      <protection/>
    </xf>
    <xf numFmtId="0" fontId="55" fillId="0" borderId="25" xfId="105" applyFont="1" applyBorder="1" applyAlignment="1">
      <alignment horizontal="center" vertical="center"/>
      <protection/>
    </xf>
    <xf numFmtId="0" fontId="55" fillId="0" borderId="31" xfId="105" applyFont="1" applyBorder="1" applyAlignment="1">
      <alignment horizontal="center" vertical="center"/>
      <protection/>
    </xf>
    <xf numFmtId="0" fontId="55" fillId="0" borderId="29" xfId="105" applyFont="1" applyBorder="1" applyAlignment="1">
      <alignment horizontal="center" vertical="center"/>
      <protection/>
    </xf>
    <xf numFmtId="0" fontId="55" fillId="0" borderId="32" xfId="105" applyFont="1" applyBorder="1" applyAlignment="1">
      <alignment horizontal="center" vertical="center"/>
      <protection/>
    </xf>
    <xf numFmtId="0" fontId="55" fillId="0" borderId="30" xfId="105" applyFont="1" applyBorder="1" applyAlignment="1">
      <alignment horizontal="center" vertical="center"/>
      <protection/>
    </xf>
    <xf numFmtId="0" fontId="55" fillId="0" borderId="33" xfId="105" applyFont="1" applyBorder="1" applyAlignment="1">
      <alignment horizontal="center" vertical="center"/>
      <protection/>
    </xf>
    <xf numFmtId="0" fontId="55" fillId="0" borderId="28" xfId="105" applyFont="1" applyBorder="1" applyAlignment="1">
      <alignment horizontal="center" vertical="center"/>
      <protection/>
    </xf>
    <xf numFmtId="0" fontId="38" fillId="0" borderId="19" xfId="105" applyBorder="1" applyAlignment="1">
      <alignment vertical="center" wrapText="1"/>
      <protection/>
    </xf>
    <xf numFmtId="49" fontId="52" fillId="0" borderId="15" xfId="103" applyNumberFormat="1" applyFont="1" applyBorder="1" applyAlignment="1" applyProtection="1">
      <alignment horizontal="center" vertical="center"/>
      <protection/>
    </xf>
    <xf numFmtId="49" fontId="52" fillId="0" borderId="18" xfId="103" applyNumberFormat="1" applyFont="1" applyBorder="1" applyAlignment="1" applyProtection="1">
      <alignment horizontal="center" vertical="center"/>
      <protection/>
    </xf>
    <xf numFmtId="0" fontId="52" fillId="0" borderId="19" xfId="103" applyFont="1" applyBorder="1" applyAlignment="1">
      <alignment horizontal="center" vertical="center" wrapText="1"/>
      <protection/>
    </xf>
    <xf numFmtId="0" fontId="52" fillId="0" borderId="30" xfId="103" applyFont="1" applyBorder="1" applyAlignment="1">
      <alignment horizontal="center" vertical="center" wrapText="1"/>
      <protection/>
    </xf>
    <xf numFmtId="0" fontId="52" fillId="55" borderId="31" xfId="103" applyFont="1" applyFill="1" applyBorder="1" applyAlignment="1" applyProtection="1">
      <alignment horizontal="center" vertical="center"/>
      <protection/>
    </xf>
    <xf numFmtId="0" fontId="52" fillId="55" borderId="28" xfId="103" applyFont="1" applyFill="1" applyBorder="1" applyAlignment="1" applyProtection="1">
      <alignment horizontal="center" vertical="center"/>
      <protection/>
    </xf>
    <xf numFmtId="0" fontId="52" fillId="55" borderId="29" xfId="103" applyFont="1" applyFill="1" applyBorder="1" applyAlignment="1" applyProtection="1">
      <alignment horizontal="center" vertical="center"/>
      <protection/>
    </xf>
    <xf numFmtId="0" fontId="52" fillId="0" borderId="33" xfId="103" applyFont="1" applyBorder="1" applyAlignment="1">
      <alignment horizontal="center" vertical="center" wrapText="1"/>
      <protection/>
    </xf>
    <xf numFmtId="0" fontId="52" fillId="0" borderId="0" xfId="103" applyFont="1" applyBorder="1" applyAlignment="1">
      <alignment horizontal="center" vertical="center" wrapText="1"/>
      <protection/>
    </xf>
    <xf numFmtId="0" fontId="52" fillId="55" borderId="26" xfId="103" applyFont="1" applyFill="1" applyBorder="1" applyAlignment="1" applyProtection="1">
      <alignment horizontal="center" vertical="center" wrapText="1"/>
      <protection/>
    </xf>
    <xf numFmtId="0" fontId="52" fillId="55" borderId="27" xfId="103" applyFont="1" applyFill="1" applyBorder="1" applyAlignment="1" applyProtection="1">
      <alignment horizontal="center" vertical="center" wrapText="1"/>
      <protection/>
    </xf>
    <xf numFmtId="0" fontId="52" fillId="55" borderId="31" xfId="103" applyFont="1" applyFill="1" applyBorder="1" applyAlignment="1" applyProtection="1">
      <alignment horizontal="center" vertical="center" wrapText="1"/>
      <protection/>
    </xf>
    <xf numFmtId="0" fontId="52" fillId="55" borderId="29" xfId="103" applyFont="1" applyFill="1" applyBorder="1" applyAlignment="1" applyProtection="1">
      <alignment horizontal="center" vertical="center" wrapText="1"/>
      <protection/>
    </xf>
    <xf numFmtId="0" fontId="52" fillId="55" borderId="38" xfId="103" applyFont="1" applyFill="1" applyBorder="1" applyAlignment="1" applyProtection="1">
      <alignment horizontal="center" vertical="center"/>
      <protection/>
    </xf>
    <xf numFmtId="0" fontId="52" fillId="55" borderId="33" xfId="103" applyFont="1" applyFill="1" applyBorder="1" applyAlignment="1" applyProtection="1">
      <alignment horizontal="center" vertical="center"/>
      <protection/>
    </xf>
    <xf numFmtId="0" fontId="52" fillId="55" borderId="25" xfId="103" applyFont="1" applyFill="1" applyBorder="1" applyAlignment="1" applyProtection="1">
      <alignment horizontal="center" vertical="center"/>
      <protection/>
    </xf>
    <xf numFmtId="0" fontId="52" fillId="55" borderId="26" xfId="103" applyFont="1" applyFill="1" applyBorder="1" applyAlignment="1" applyProtection="1">
      <alignment horizontal="center" vertical="center"/>
      <protection/>
    </xf>
    <xf numFmtId="0" fontId="52" fillId="55" borderId="0" xfId="103" applyFont="1" applyFill="1" applyBorder="1" applyAlignment="1" applyProtection="1">
      <alignment horizontal="center" vertical="center"/>
      <protection/>
    </xf>
    <xf numFmtId="0" fontId="52" fillId="55" borderId="27" xfId="103" applyFont="1" applyFill="1" applyBorder="1" applyAlignment="1" applyProtection="1">
      <alignment horizontal="center" vertical="center"/>
      <protection/>
    </xf>
    <xf numFmtId="0" fontId="52" fillId="0" borderId="27" xfId="103" applyFont="1" applyBorder="1" applyAlignment="1">
      <alignment horizontal="center" vertical="center"/>
      <protection/>
    </xf>
    <xf numFmtId="0" fontId="52" fillId="0" borderId="28" xfId="103" applyFont="1" applyBorder="1" applyAlignment="1">
      <alignment horizontal="center" vertical="center"/>
      <protection/>
    </xf>
    <xf numFmtId="0" fontId="52" fillId="0" borderId="11" xfId="103" applyFont="1" applyBorder="1" applyAlignment="1">
      <alignment horizontal="center" vertical="center" wrapText="1"/>
      <protection/>
    </xf>
    <xf numFmtId="0" fontId="52" fillId="0" borderId="15" xfId="103" applyFont="1" applyBorder="1" applyAlignment="1">
      <alignment horizontal="center" vertical="center" wrapText="1"/>
      <protection/>
    </xf>
    <xf numFmtId="0" fontId="52" fillId="0" borderId="16" xfId="103" applyFont="1" applyBorder="1" applyAlignment="1">
      <alignment horizontal="center" vertical="center" wrapText="1"/>
      <protection/>
    </xf>
    <xf numFmtId="0" fontId="52" fillId="0" borderId="26" xfId="103" applyFont="1" applyFill="1" applyBorder="1" applyAlignment="1">
      <alignment horizontal="center" vertical="center" wrapText="1"/>
      <protection/>
    </xf>
    <xf numFmtId="0" fontId="52" fillId="0" borderId="27" xfId="103" applyFont="1" applyFill="1" applyBorder="1" applyAlignment="1">
      <alignment horizontal="center" vertical="center" wrapText="1"/>
      <protection/>
    </xf>
    <xf numFmtId="0" fontId="52" fillId="0" borderId="31" xfId="103" applyFont="1" applyBorder="1" applyAlignment="1">
      <alignment horizontal="center" vertical="center" wrapText="1"/>
      <protection/>
    </xf>
    <xf numFmtId="0" fontId="52" fillId="0" borderId="28" xfId="103" applyFont="1" applyBorder="1" applyAlignment="1">
      <alignment horizontal="center" vertical="center" wrapText="1"/>
      <protection/>
    </xf>
    <xf numFmtId="0" fontId="52" fillId="0" borderId="29" xfId="103" applyFont="1" applyBorder="1" applyAlignment="1">
      <alignment horizontal="center" vertical="center" wrapText="1"/>
      <protection/>
    </xf>
    <xf numFmtId="0" fontId="52" fillId="0" borderId="18" xfId="103" applyFont="1" applyBorder="1" applyAlignment="1">
      <alignment horizontal="center" vertical="center" wrapText="1"/>
      <protection/>
    </xf>
    <xf numFmtId="0" fontId="52" fillId="0" borderId="15" xfId="103" applyFont="1" applyFill="1" applyBorder="1" applyAlignment="1">
      <alignment horizontal="center" vertical="center"/>
      <protection/>
    </xf>
    <xf numFmtId="0" fontId="52" fillId="0" borderId="16" xfId="103" applyFont="1" applyFill="1" applyBorder="1" applyAlignment="1">
      <alignment horizontal="center" vertical="center"/>
      <protection/>
    </xf>
    <xf numFmtId="0" fontId="52" fillId="0" borderId="18" xfId="103" applyFont="1" applyFill="1" applyBorder="1" applyAlignment="1">
      <alignment horizontal="center" vertical="center"/>
      <protection/>
    </xf>
    <xf numFmtId="0" fontId="52" fillId="0" borderId="15" xfId="103" applyFont="1" applyFill="1" applyBorder="1" applyAlignment="1" applyProtection="1">
      <alignment horizontal="center" vertical="center"/>
      <protection/>
    </xf>
    <xf numFmtId="0" fontId="52" fillId="0" borderId="16" xfId="103" applyFont="1" applyFill="1" applyBorder="1" applyAlignment="1" applyProtection="1">
      <alignment horizontal="center" vertical="center"/>
      <protection/>
    </xf>
    <xf numFmtId="0" fontId="52" fillId="0" borderId="18" xfId="103" applyFont="1" applyFill="1" applyBorder="1" applyAlignment="1" applyProtection="1">
      <alignment horizontal="center" vertical="center"/>
      <protection/>
    </xf>
    <xf numFmtId="0" fontId="52" fillId="0" borderId="15" xfId="103" applyFont="1" applyBorder="1" applyAlignment="1">
      <alignment horizontal="left" wrapText="1"/>
      <protection/>
    </xf>
    <xf numFmtId="0" fontId="52" fillId="0" borderId="18" xfId="103" applyFont="1" applyBorder="1" applyAlignment="1">
      <alignment horizontal="left" wrapText="1"/>
      <protection/>
    </xf>
    <xf numFmtId="0" fontId="57" fillId="0" borderId="32" xfId="103" applyFont="1" applyBorder="1" applyAlignment="1">
      <alignment horizontal="center" vertical="center" wrapText="1"/>
      <protection/>
    </xf>
    <xf numFmtId="0" fontId="57" fillId="0" borderId="19" xfId="103" applyFont="1" applyBorder="1" applyAlignment="1">
      <alignment horizontal="center" vertical="center" wrapText="1"/>
      <protection/>
    </xf>
    <xf numFmtId="0" fontId="57" fillId="0" borderId="30" xfId="103" applyFont="1" applyBorder="1" applyAlignment="1">
      <alignment horizontal="center" vertical="center" wrapText="1"/>
      <protection/>
    </xf>
    <xf numFmtId="0" fontId="56" fillId="0" borderId="15" xfId="103" applyFont="1" applyBorder="1" applyAlignment="1">
      <alignment horizontal="left"/>
      <protection/>
    </xf>
    <xf numFmtId="0" fontId="56" fillId="0" borderId="16" xfId="103" applyFont="1" applyBorder="1" applyAlignment="1">
      <alignment horizontal="left"/>
      <protection/>
    </xf>
    <xf numFmtId="0" fontId="56" fillId="0" borderId="18" xfId="103" applyFont="1" applyBorder="1" applyAlignment="1">
      <alignment horizontal="left"/>
      <protection/>
    </xf>
    <xf numFmtId="0" fontId="52" fillId="0" borderId="31" xfId="103" applyFont="1" applyBorder="1" applyAlignment="1">
      <alignment/>
      <protection/>
    </xf>
    <xf numFmtId="0" fontId="52" fillId="0" borderId="29" xfId="103" applyFont="1" applyBorder="1" applyAlignment="1">
      <alignment/>
      <protection/>
    </xf>
    <xf numFmtId="0" fontId="52" fillId="55" borderId="41" xfId="103" applyFont="1" applyFill="1" applyBorder="1" applyAlignment="1" applyProtection="1">
      <alignment horizontal="center" vertical="center" wrapText="1"/>
      <protection/>
    </xf>
    <xf numFmtId="0" fontId="52" fillId="0" borderId="15" xfId="103" applyFont="1" applyBorder="1" applyAlignment="1" applyProtection="1">
      <alignment horizontal="center" vertical="center"/>
      <protection/>
    </xf>
    <xf numFmtId="0" fontId="52" fillId="0" borderId="16" xfId="103" applyFont="1" applyBorder="1" applyAlignment="1" applyProtection="1">
      <alignment horizontal="center" vertical="center"/>
      <protection/>
    </xf>
    <xf numFmtId="0" fontId="52" fillId="0" borderId="18" xfId="103" applyFont="1" applyBorder="1" applyAlignment="1" applyProtection="1">
      <alignment horizontal="center" vertical="center"/>
      <protection/>
    </xf>
    <xf numFmtId="0" fontId="52" fillId="0" borderId="38" xfId="103" applyFont="1" applyBorder="1" applyAlignment="1">
      <alignment horizontal="center" vertical="center" wrapText="1"/>
      <protection/>
    </xf>
    <xf numFmtId="0" fontId="52" fillId="0" borderId="25" xfId="103" applyFont="1" applyBorder="1" applyAlignment="1">
      <alignment horizontal="center" vertical="center" wrapText="1"/>
      <protection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cel Built-in Explanatory Text" xfId="67"/>
    <cellStyle name="Explanatory Text" xfId="68"/>
    <cellStyle name="Comma" xfId="69"/>
    <cellStyle name="Comma [0]" xfId="70"/>
    <cellStyle name="Figyelmeztetés" xfId="71"/>
    <cellStyle name="Good" xfId="72"/>
    <cellStyle name="Heading" xfId="73"/>
    <cellStyle name="Heading 1" xfId="74"/>
    <cellStyle name="Heading 2" xfId="75"/>
    <cellStyle name="Heading 3" xfId="76"/>
    <cellStyle name="Heading 4" xfId="77"/>
    <cellStyle name="Heading1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Linked Cell" xfId="90"/>
    <cellStyle name="Magyarázó szöveg" xfId="91"/>
    <cellStyle name="Neutral" xfId="92"/>
    <cellStyle name="Normál 2" xfId="93"/>
    <cellStyle name="Normál 2 2" xfId="94"/>
    <cellStyle name="Normál 3" xfId="95"/>
    <cellStyle name="Normál 4" xfId="96"/>
    <cellStyle name="Normál 5" xfId="97"/>
    <cellStyle name="Normál 6" xfId="98"/>
    <cellStyle name="Normál 7" xfId="99"/>
    <cellStyle name="Normál_16162000A" xfId="100"/>
    <cellStyle name="Normál_7. tábla" xfId="101"/>
    <cellStyle name="Normál_9. tábla" xfId="102"/>
    <cellStyle name="Normál_A" xfId="103"/>
    <cellStyle name="Normál_jóJ45" xfId="104"/>
    <cellStyle name="Normál_K071616" xfId="105"/>
    <cellStyle name="Note" xfId="106"/>
    <cellStyle name="Output" xfId="107"/>
    <cellStyle name="Összesen" xfId="108"/>
    <cellStyle name="Currency" xfId="109"/>
    <cellStyle name="Currency [0]" xfId="110"/>
    <cellStyle name="Result" xfId="111"/>
    <cellStyle name="Result2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dxfs count="2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ingatlanvagyon%20&#246;sszes&#237;t&#337;%20Zmih&#225;ly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6161602"/>
      <sheetName val="16161603"/>
      <sheetName val="16161604"/>
      <sheetName val="16161605"/>
      <sheetName val="16161606"/>
      <sheetName val="16161607"/>
      <sheetName val="16161608"/>
      <sheetName val="16161609"/>
      <sheetName val="16161610"/>
      <sheetName val="16161611"/>
      <sheetName val="16161612"/>
      <sheetName val="16161613"/>
      <sheetName val="16161614"/>
      <sheetName val="16161615"/>
      <sheetName val="16161616"/>
      <sheetName val="16161617"/>
      <sheetName val="16161618"/>
      <sheetName val="16161619"/>
      <sheetName val="16161620"/>
      <sheetName val="16161621"/>
      <sheetName val="16161622"/>
      <sheetName val="16161623"/>
      <sheetName val="16161624"/>
      <sheetName val="16161625"/>
      <sheetName val="16161626"/>
      <sheetName val="16161627"/>
      <sheetName val="16161628"/>
      <sheetName val="16161629"/>
      <sheetName val="16161630"/>
      <sheetName val="16161631"/>
      <sheetName val="16161632"/>
      <sheetName val="16161633"/>
      <sheetName val="16161634"/>
      <sheetName val="16161635"/>
      <sheetName val="16161636"/>
      <sheetName val="16161637"/>
      <sheetName val="16161638"/>
      <sheetName val="16161639"/>
      <sheetName val="16161640"/>
      <sheetName val="16161641"/>
      <sheetName val="16161642"/>
      <sheetName val="16161643"/>
      <sheetName val="16161644"/>
      <sheetName val="16161645"/>
      <sheetName val="16161646"/>
      <sheetName val="16161647"/>
    </sheetNames>
    <sheetDataSet>
      <sheetData sheetId="0">
        <row r="35">
          <cell r="P35" t="str">
            <v>18449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27.125" style="0" customWidth="1"/>
    <col min="6" max="6" width="0.12890625" style="0" customWidth="1"/>
  </cols>
  <sheetData>
    <row r="1" spans="1:7" ht="83.25" customHeight="1">
      <c r="A1" s="757" t="s">
        <v>883</v>
      </c>
      <c r="B1" s="758"/>
      <c r="C1" s="758"/>
      <c r="D1" s="758"/>
      <c r="E1" s="758"/>
      <c r="F1" s="758"/>
      <c r="G1" s="758"/>
    </row>
    <row r="2" ht="15">
      <c r="A2" s="93"/>
    </row>
    <row r="3" ht="15">
      <c r="A3" s="93"/>
    </row>
    <row r="4" ht="15">
      <c r="A4" s="93"/>
    </row>
    <row r="5" spans="1:7" ht="14.25">
      <c r="A5" s="759" t="s">
        <v>241</v>
      </c>
      <c r="B5" s="760"/>
      <c r="C5" s="760"/>
      <c r="D5" s="760"/>
      <c r="E5" s="760"/>
      <c r="F5" s="760"/>
      <c r="G5" s="760"/>
    </row>
    <row r="6" ht="15">
      <c r="A6" s="93"/>
    </row>
    <row r="7" spans="1:7" ht="14.25">
      <c r="A7" s="759" t="s">
        <v>242</v>
      </c>
      <c r="B7" s="760"/>
      <c r="C7" s="760"/>
      <c r="D7" s="760"/>
      <c r="E7" s="760"/>
      <c r="F7" s="760"/>
      <c r="G7" s="760"/>
    </row>
  </sheetData>
  <sheetProtection/>
  <mergeCells count="3">
    <mergeCell ref="A1:G1"/>
    <mergeCell ref="A5:G5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43"/>
  <sheetViews>
    <sheetView zoomScalePageLayoutView="0" workbookViewId="0" topLeftCell="A10">
      <selection activeCell="H40" sqref="H40"/>
    </sheetView>
  </sheetViews>
  <sheetFormatPr defaultColWidth="9.00390625" defaultRowHeight="14.25"/>
  <cols>
    <col min="1" max="1" width="12.375" style="0" customWidth="1"/>
    <col min="2" max="2" width="7.75390625" style="0" customWidth="1"/>
    <col min="3" max="3" width="43.375" style="0" customWidth="1"/>
    <col min="4" max="4" width="14.50390625" style="0" customWidth="1"/>
  </cols>
  <sheetData>
    <row r="3" spans="1:4" ht="14.25">
      <c r="A3" s="779" t="s">
        <v>872</v>
      </c>
      <c r="B3" s="777"/>
      <c r="C3" s="777"/>
      <c r="D3" s="777"/>
    </row>
    <row r="4" spans="1:4" ht="14.25">
      <c r="A4" s="98"/>
      <c r="B4" s="98"/>
      <c r="C4" s="98"/>
      <c r="D4" s="98"/>
    </row>
    <row r="5" spans="1:4" ht="14.25">
      <c r="A5" s="767" t="s">
        <v>369</v>
      </c>
      <c r="B5" s="767"/>
      <c r="C5" s="767"/>
      <c r="D5" s="767"/>
    </row>
    <row r="6" spans="1:4" ht="14.25">
      <c r="A6" s="97"/>
      <c r="B6" s="97"/>
      <c r="C6" s="97"/>
      <c r="D6" s="97"/>
    </row>
    <row r="7" spans="1:4" ht="14.25">
      <c r="A7" s="98"/>
      <c r="B7" s="98"/>
      <c r="C7" s="98"/>
      <c r="D7" s="125" t="s">
        <v>370</v>
      </c>
    </row>
    <row r="8" spans="1:4" ht="14.25">
      <c r="A8" s="126" t="s">
        <v>275</v>
      </c>
      <c r="B8" s="126" t="s">
        <v>371</v>
      </c>
      <c r="C8" s="126" t="s">
        <v>372</v>
      </c>
      <c r="D8" s="126" t="s">
        <v>373</v>
      </c>
    </row>
    <row r="9" spans="1:4" ht="14.25">
      <c r="A9" s="126" t="s">
        <v>248</v>
      </c>
      <c r="B9" s="126" t="s">
        <v>249</v>
      </c>
      <c r="C9" s="126" t="s">
        <v>250</v>
      </c>
      <c r="D9" s="126" t="s">
        <v>278</v>
      </c>
    </row>
    <row r="10" spans="1:4" ht="14.25">
      <c r="A10" s="127" t="s">
        <v>280</v>
      </c>
      <c r="B10" s="90" t="s">
        <v>420</v>
      </c>
      <c r="C10" s="91"/>
      <c r="D10" s="134">
        <v>65356000</v>
      </c>
    </row>
    <row r="11" spans="1:4" ht="14.25">
      <c r="A11" s="127" t="s">
        <v>283</v>
      </c>
      <c r="B11" s="90" t="s">
        <v>421</v>
      </c>
      <c r="C11" s="91"/>
      <c r="D11" s="134">
        <v>65356000</v>
      </c>
    </row>
    <row r="12" spans="1:4" ht="14.25">
      <c r="A12" s="127" t="s">
        <v>286</v>
      </c>
      <c r="B12" s="780" t="s">
        <v>374</v>
      </c>
      <c r="C12" s="781"/>
      <c r="D12" s="782"/>
    </row>
    <row r="13" spans="1:4" ht="14.25">
      <c r="A13" s="127" t="s">
        <v>289</v>
      </c>
      <c r="B13" s="127" t="s">
        <v>375</v>
      </c>
      <c r="C13" s="127" t="s">
        <v>376</v>
      </c>
      <c r="D13" s="128">
        <v>10830646</v>
      </c>
    </row>
    <row r="14" spans="1:4" ht="14.25">
      <c r="A14" s="127" t="s">
        <v>292</v>
      </c>
      <c r="B14" s="127" t="s">
        <v>377</v>
      </c>
      <c r="C14" s="127" t="s">
        <v>378</v>
      </c>
      <c r="D14" s="128">
        <v>3967170</v>
      </c>
    </row>
    <row r="15" spans="1:4" ht="14.25">
      <c r="A15" s="127" t="s">
        <v>295</v>
      </c>
      <c r="B15" s="127" t="s">
        <v>379</v>
      </c>
      <c r="C15" s="127" t="s">
        <v>380</v>
      </c>
      <c r="D15" s="128">
        <v>3680000</v>
      </c>
    </row>
    <row r="16" spans="1:4" ht="14.25">
      <c r="A16" s="127" t="s">
        <v>298</v>
      </c>
      <c r="B16" s="127" t="s">
        <v>381</v>
      </c>
      <c r="C16" s="127" t="s">
        <v>382</v>
      </c>
      <c r="D16" s="128">
        <v>729606</v>
      </c>
    </row>
    <row r="17" spans="1:4" ht="14.25">
      <c r="A17" s="127" t="s">
        <v>301</v>
      </c>
      <c r="B17" s="127" t="s">
        <v>383</v>
      </c>
      <c r="C17" s="127" t="s">
        <v>384</v>
      </c>
      <c r="D17" s="128">
        <v>2453870</v>
      </c>
    </row>
    <row r="18" spans="1:4" ht="14.25">
      <c r="A18" s="127" t="s">
        <v>304</v>
      </c>
      <c r="B18" s="127" t="s">
        <v>385</v>
      </c>
      <c r="C18" s="127" t="s">
        <v>386</v>
      </c>
      <c r="D18" s="128">
        <v>6000000</v>
      </c>
    </row>
    <row r="19" spans="1:4" ht="14.25">
      <c r="A19" s="127" t="s">
        <v>307</v>
      </c>
      <c r="B19" s="127" t="s">
        <v>387</v>
      </c>
      <c r="C19" s="127" t="s">
        <v>388</v>
      </c>
      <c r="D19" s="128">
        <v>0</v>
      </c>
    </row>
    <row r="20" spans="1:4" ht="14.25">
      <c r="A20" s="127" t="s">
        <v>310</v>
      </c>
      <c r="B20" s="127" t="s">
        <v>389</v>
      </c>
      <c r="C20" s="127" t="s">
        <v>390</v>
      </c>
      <c r="D20" s="128">
        <v>0</v>
      </c>
    </row>
    <row r="21" spans="1:4" ht="31.5" customHeight="1">
      <c r="A21" s="127" t="s">
        <v>312</v>
      </c>
      <c r="B21" s="127" t="s">
        <v>391</v>
      </c>
      <c r="C21" s="129" t="s">
        <v>392</v>
      </c>
      <c r="D21" s="128">
        <v>81776756</v>
      </c>
    </row>
    <row r="22" spans="1:4" ht="14.25">
      <c r="A22" s="127" t="s">
        <v>315</v>
      </c>
      <c r="B22" s="127" t="s">
        <v>393</v>
      </c>
      <c r="C22" s="127" t="s">
        <v>394</v>
      </c>
      <c r="D22" s="128">
        <v>694615</v>
      </c>
    </row>
    <row r="23" spans="1:4" ht="14.25">
      <c r="A23" s="130" t="s">
        <v>318</v>
      </c>
      <c r="B23" s="130" t="s">
        <v>395</v>
      </c>
      <c r="C23" s="130" t="s">
        <v>396</v>
      </c>
      <c r="D23" s="131">
        <v>82187246</v>
      </c>
    </row>
    <row r="24" spans="1:4" ht="14.25">
      <c r="A24" s="130" t="s">
        <v>322</v>
      </c>
      <c r="B24" s="130"/>
      <c r="C24" s="130" t="s">
        <v>397</v>
      </c>
      <c r="D24" s="131">
        <v>126365</v>
      </c>
    </row>
    <row r="25" spans="1:4" ht="14.25">
      <c r="A25" s="132" t="s">
        <v>403</v>
      </c>
      <c r="B25" s="132" t="s">
        <v>398</v>
      </c>
      <c r="C25" s="132" t="s">
        <v>399</v>
      </c>
      <c r="D25" s="133">
        <v>6432172</v>
      </c>
    </row>
    <row r="26" spans="1:4" ht="14.25">
      <c r="A26" s="127" t="s">
        <v>406</v>
      </c>
      <c r="B26" s="127" t="s">
        <v>400</v>
      </c>
      <c r="C26" s="127"/>
      <c r="D26" s="128"/>
    </row>
    <row r="27" spans="1:4" ht="14.25">
      <c r="A27" s="127" t="s">
        <v>409</v>
      </c>
      <c r="B27" s="127" t="s">
        <v>401</v>
      </c>
      <c r="C27" s="127" t="s">
        <v>402</v>
      </c>
      <c r="D27" s="128"/>
    </row>
    <row r="28" spans="1:4" ht="14.25">
      <c r="A28" s="127" t="s">
        <v>412</v>
      </c>
      <c r="B28" s="127" t="s">
        <v>404</v>
      </c>
      <c r="C28" s="127" t="s">
        <v>405</v>
      </c>
      <c r="D28" s="128"/>
    </row>
    <row r="29" spans="1:4" ht="14.25">
      <c r="A29" s="127" t="s">
        <v>414</v>
      </c>
      <c r="B29" s="127" t="s">
        <v>407</v>
      </c>
      <c r="C29" s="127" t="s">
        <v>408</v>
      </c>
      <c r="D29" s="128">
        <v>0</v>
      </c>
    </row>
    <row r="30" spans="1:4" ht="14.25">
      <c r="A30" s="130" t="s">
        <v>417</v>
      </c>
      <c r="B30" s="130" t="s">
        <v>410</v>
      </c>
      <c r="C30" s="130" t="s">
        <v>411</v>
      </c>
      <c r="D30" s="131">
        <v>6432712</v>
      </c>
    </row>
    <row r="31" spans="1:4" ht="14.25">
      <c r="A31" s="127" t="s">
        <v>418</v>
      </c>
      <c r="B31" s="127" t="s">
        <v>413</v>
      </c>
      <c r="C31" s="127"/>
      <c r="D31" s="128"/>
    </row>
    <row r="32" spans="1:4" ht="14.25">
      <c r="A32" s="130" t="s">
        <v>419</v>
      </c>
      <c r="B32" s="130" t="s">
        <v>415</v>
      </c>
      <c r="C32" s="130" t="s">
        <v>416</v>
      </c>
      <c r="D32" s="131">
        <v>1200000</v>
      </c>
    </row>
    <row r="37" spans="1:3" ht="51.75" customHeight="1">
      <c r="A37" s="783" t="s">
        <v>882</v>
      </c>
      <c r="B37" s="784"/>
      <c r="C37" s="784"/>
    </row>
    <row r="38" spans="1:3" ht="30">
      <c r="A38" s="330" t="s">
        <v>679</v>
      </c>
      <c r="B38" s="330" t="s">
        <v>247</v>
      </c>
      <c r="C38" s="330" t="s">
        <v>795</v>
      </c>
    </row>
    <row r="39" spans="1:3" ht="15">
      <c r="A39" s="330">
        <v>1</v>
      </c>
      <c r="B39" s="330">
        <v>2</v>
      </c>
      <c r="C39" s="330">
        <v>3</v>
      </c>
    </row>
    <row r="40" spans="1:4" ht="38.25">
      <c r="A40" s="331" t="s">
        <v>690</v>
      </c>
      <c r="C40" s="332" t="s">
        <v>876</v>
      </c>
      <c r="D40" s="333">
        <v>2058661</v>
      </c>
    </row>
    <row r="41" spans="1:4" ht="14.25">
      <c r="A41" s="334" t="s">
        <v>877</v>
      </c>
      <c r="C41" s="335" t="s">
        <v>878</v>
      </c>
      <c r="D41" s="336">
        <v>2058661</v>
      </c>
    </row>
    <row r="42" spans="1:4" ht="38.25">
      <c r="A42" s="334" t="s">
        <v>879</v>
      </c>
      <c r="C42" s="335" t="s">
        <v>880</v>
      </c>
      <c r="D42" s="336">
        <v>2058661</v>
      </c>
    </row>
    <row r="43" spans="1:4" ht="25.5">
      <c r="A43" s="334" t="s">
        <v>700</v>
      </c>
      <c r="C43" s="335" t="s">
        <v>881</v>
      </c>
      <c r="D43" s="336">
        <v>2058661</v>
      </c>
    </row>
  </sheetData>
  <sheetProtection/>
  <mergeCells count="4">
    <mergeCell ref="A3:D3"/>
    <mergeCell ref="A5:D5"/>
    <mergeCell ref="B12:D12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0">
      <selection activeCell="M19" sqref="M19"/>
    </sheetView>
  </sheetViews>
  <sheetFormatPr defaultColWidth="9.00390625" defaultRowHeight="14.25"/>
  <cols>
    <col min="1" max="1" width="4.875" style="0" customWidth="1"/>
    <col min="2" max="2" width="19.875" style="0" customWidth="1"/>
    <col min="3" max="3" width="6.50390625" style="0" customWidth="1"/>
    <col min="4" max="4" width="12.375" style="0" customWidth="1"/>
    <col min="5" max="5" width="7.00390625" style="0" customWidth="1"/>
    <col min="6" max="6" width="16.875" style="0" customWidth="1"/>
    <col min="8" max="8" width="13.375" style="0" customWidth="1"/>
  </cols>
  <sheetData>
    <row r="3" spans="1:8" ht="14.25">
      <c r="A3" s="779" t="s">
        <v>873</v>
      </c>
      <c r="B3" s="777"/>
      <c r="C3" s="777"/>
      <c r="D3" s="777"/>
      <c r="E3" s="777"/>
      <c r="F3" s="777"/>
      <c r="G3" s="777"/>
      <c r="H3" s="777"/>
    </row>
    <row r="4" spans="1:8" ht="14.25">
      <c r="A4" s="767" t="s">
        <v>422</v>
      </c>
      <c r="B4" s="767"/>
      <c r="C4" s="767"/>
      <c r="D4" s="767"/>
      <c r="E4" s="767"/>
      <c r="F4" s="767"/>
      <c r="G4" s="767"/>
      <c r="H4" s="767"/>
    </row>
    <row r="5" spans="1:8" ht="14.25">
      <c r="A5" s="98"/>
      <c r="B5" s="98"/>
      <c r="C5" s="98"/>
      <c r="D5" s="98"/>
      <c r="E5" s="98"/>
      <c r="F5" s="790" t="s">
        <v>370</v>
      </c>
      <c r="G5" s="790"/>
      <c r="H5" s="790"/>
    </row>
    <row r="6" spans="1:8" ht="14.25">
      <c r="A6" s="791" t="s">
        <v>423</v>
      </c>
      <c r="B6" s="791"/>
      <c r="C6" s="791"/>
      <c r="D6" s="791"/>
      <c r="E6" s="791" t="s">
        <v>424</v>
      </c>
      <c r="F6" s="791"/>
      <c r="G6" s="791"/>
      <c r="H6" s="791"/>
    </row>
    <row r="7" spans="1:8" ht="14.25">
      <c r="A7" s="789" t="s">
        <v>275</v>
      </c>
      <c r="B7" s="789" t="s">
        <v>425</v>
      </c>
      <c r="C7" s="789" t="s">
        <v>276</v>
      </c>
      <c r="D7" s="789" t="s">
        <v>672</v>
      </c>
      <c r="E7" s="789" t="s">
        <v>275</v>
      </c>
      <c r="F7" s="789" t="s">
        <v>425</v>
      </c>
      <c r="G7" s="789" t="s">
        <v>276</v>
      </c>
      <c r="H7" s="789" t="s">
        <v>672</v>
      </c>
    </row>
    <row r="8" spans="1:8" ht="14.25">
      <c r="A8" s="789"/>
      <c r="B8" s="789"/>
      <c r="C8" s="789"/>
      <c r="D8" s="789"/>
      <c r="E8" s="789"/>
      <c r="F8" s="789"/>
      <c r="G8" s="789"/>
      <c r="H8" s="789"/>
    </row>
    <row r="9" spans="1:8" ht="14.25">
      <c r="A9" s="92" t="s">
        <v>248</v>
      </c>
      <c r="B9" s="92" t="s">
        <v>249</v>
      </c>
      <c r="C9" s="92" t="s">
        <v>250</v>
      </c>
      <c r="D9" s="92" t="s">
        <v>278</v>
      </c>
      <c r="E9" s="92" t="s">
        <v>426</v>
      </c>
      <c r="F9" s="92" t="s">
        <v>427</v>
      </c>
      <c r="G9" s="92" t="s">
        <v>428</v>
      </c>
      <c r="H9" s="92" t="s">
        <v>429</v>
      </c>
    </row>
    <row r="10" spans="1:8" ht="35.25" customHeight="1">
      <c r="A10" s="135" t="s">
        <v>280</v>
      </c>
      <c r="B10" s="136" t="s">
        <v>430</v>
      </c>
      <c r="C10" s="137" t="s">
        <v>300</v>
      </c>
      <c r="D10" s="138">
        <f>'összesítő bevétel teljesítés'!B11</f>
        <v>103113409</v>
      </c>
      <c r="E10" s="139" t="s">
        <v>280</v>
      </c>
      <c r="F10" s="140" t="s">
        <v>281</v>
      </c>
      <c r="G10" s="141" t="s">
        <v>282</v>
      </c>
      <c r="H10" s="142">
        <f>'Összesítő kiadás teljesítés'!C7</f>
        <v>59729440</v>
      </c>
    </row>
    <row r="11" spans="1:8" ht="42.75" customHeight="1">
      <c r="A11" s="135" t="s">
        <v>283</v>
      </c>
      <c r="B11" s="136" t="s">
        <v>302</v>
      </c>
      <c r="C11" s="137" t="s">
        <v>303</v>
      </c>
      <c r="D11" s="138">
        <f>'összesítő bevétel teljesítés'!B26</f>
        <v>19485497</v>
      </c>
      <c r="E11" s="139" t="s">
        <v>283</v>
      </c>
      <c r="F11" s="140" t="s">
        <v>431</v>
      </c>
      <c r="G11" s="141" t="s">
        <v>285</v>
      </c>
      <c r="H11" s="142">
        <f>'Összesítő kiadás teljesítés'!C12</f>
        <v>15555764</v>
      </c>
    </row>
    <row r="12" spans="1:8" ht="30" customHeight="1">
      <c r="A12" s="135" t="s">
        <v>286</v>
      </c>
      <c r="B12" s="136" t="s">
        <v>305</v>
      </c>
      <c r="C12" s="137" t="s">
        <v>306</v>
      </c>
      <c r="D12" s="138">
        <f>'összesítő bevétel teljesítés'!B35</f>
        <v>12076511</v>
      </c>
      <c r="E12" s="139" t="s">
        <v>286</v>
      </c>
      <c r="F12" s="140" t="s">
        <v>287</v>
      </c>
      <c r="G12" s="141" t="s">
        <v>288</v>
      </c>
      <c r="H12" s="142">
        <f>'Összesítő kiadás teljesítés'!C45</f>
        <v>35047368</v>
      </c>
    </row>
    <row r="13" spans="1:8" ht="33.75" customHeight="1">
      <c r="A13" s="135" t="s">
        <v>289</v>
      </c>
      <c r="B13" s="136" t="s">
        <v>308</v>
      </c>
      <c r="C13" s="137" t="s">
        <v>309</v>
      </c>
      <c r="D13" s="138">
        <f>'összesítő bevétel teljesítés'!B40</f>
        <v>360000</v>
      </c>
      <c r="E13" s="139" t="s">
        <v>289</v>
      </c>
      <c r="F13" s="143" t="s">
        <v>290</v>
      </c>
      <c r="G13" s="141" t="s">
        <v>291</v>
      </c>
      <c r="H13" s="144">
        <f>'Összesítő kiadás teljesítés'!C49</f>
        <v>2373166</v>
      </c>
    </row>
    <row r="14" spans="1:8" ht="24.75" customHeight="1">
      <c r="A14" s="135" t="s">
        <v>292</v>
      </c>
      <c r="B14" s="135"/>
      <c r="C14" s="135"/>
      <c r="D14" s="145"/>
      <c r="E14" s="139" t="s">
        <v>292</v>
      </c>
      <c r="F14" s="140" t="s">
        <v>293</v>
      </c>
      <c r="G14" s="141" t="s">
        <v>294</v>
      </c>
      <c r="H14" s="144">
        <f>'Összesítő kiadás teljesítés'!C56</f>
        <v>7011674</v>
      </c>
    </row>
    <row r="15" spans="1:8" ht="31.5" customHeight="1">
      <c r="A15" s="146" t="s">
        <v>295</v>
      </c>
      <c r="B15" s="147" t="s">
        <v>305</v>
      </c>
      <c r="C15" s="147"/>
      <c r="D15" s="148">
        <f>SUM(D10:D14)</f>
        <v>135035417</v>
      </c>
      <c r="E15" s="149" t="s">
        <v>295</v>
      </c>
      <c r="F15" s="150" t="s">
        <v>297</v>
      </c>
      <c r="G15" s="151"/>
      <c r="H15" s="152">
        <f>SUM(H10:H14)</f>
        <v>119717412</v>
      </c>
    </row>
    <row r="16" spans="1:8" ht="32.25" customHeight="1">
      <c r="A16" s="135" t="s">
        <v>298</v>
      </c>
      <c r="B16" s="136" t="s">
        <v>323</v>
      </c>
      <c r="C16" s="137" t="s">
        <v>324</v>
      </c>
      <c r="D16" s="138">
        <f>'összesítő bevétel teljesítés'!B13</f>
        <v>3970668</v>
      </c>
      <c r="E16" s="153" t="s">
        <v>298</v>
      </c>
      <c r="F16" s="140" t="s">
        <v>313</v>
      </c>
      <c r="G16" s="141" t="s">
        <v>314</v>
      </c>
      <c r="H16" s="154">
        <f>'Összesítő kiadás teljesítés'!C61</f>
        <v>936370</v>
      </c>
    </row>
    <row r="17" spans="1:8" ht="23.25" customHeight="1">
      <c r="A17" s="135" t="s">
        <v>301</v>
      </c>
      <c r="B17" s="136" t="s">
        <v>326</v>
      </c>
      <c r="C17" s="137" t="s">
        <v>327</v>
      </c>
      <c r="D17" s="138">
        <v>0</v>
      </c>
      <c r="E17" s="139" t="s">
        <v>301</v>
      </c>
      <c r="F17" s="140" t="s">
        <v>316</v>
      </c>
      <c r="G17" s="141" t="s">
        <v>317</v>
      </c>
      <c r="H17" s="144">
        <f>'Összesítő kiadás teljesítés'!C65</f>
        <v>14802010</v>
      </c>
    </row>
    <row r="18" spans="1:8" ht="30" customHeight="1">
      <c r="A18" s="135" t="s">
        <v>304</v>
      </c>
      <c r="B18" s="136" t="s">
        <v>329</v>
      </c>
      <c r="C18" s="137" t="s">
        <v>330</v>
      </c>
      <c r="D18" s="138">
        <f>'összesítő bevétel teljesítés'!B42</f>
        <v>0</v>
      </c>
      <c r="E18" s="139" t="s">
        <v>304</v>
      </c>
      <c r="F18" s="140" t="s">
        <v>319</v>
      </c>
      <c r="G18" s="141" t="s">
        <v>320</v>
      </c>
      <c r="H18" s="144">
        <v>0</v>
      </c>
    </row>
    <row r="19" spans="1:8" ht="28.5" customHeight="1">
      <c r="A19" s="146" t="s">
        <v>307</v>
      </c>
      <c r="B19" s="147" t="s">
        <v>326</v>
      </c>
      <c r="C19" s="147"/>
      <c r="D19" s="148">
        <f>SUM(D16:D18)</f>
        <v>3970668</v>
      </c>
      <c r="E19" s="149" t="s">
        <v>307</v>
      </c>
      <c r="F19" s="155" t="s">
        <v>321</v>
      </c>
      <c r="G19" s="155"/>
      <c r="H19" s="152">
        <f>SUM(H16:H18)</f>
        <v>15738380</v>
      </c>
    </row>
    <row r="20" spans="1:8" ht="27.75" customHeight="1">
      <c r="A20" s="146" t="s">
        <v>310</v>
      </c>
      <c r="B20" s="161" t="s">
        <v>432</v>
      </c>
      <c r="C20" s="156" t="s">
        <v>433</v>
      </c>
      <c r="D20" s="157">
        <f>'összesítő bevétel teljesítés'!B44</f>
        <v>9206443</v>
      </c>
      <c r="E20" s="149" t="s">
        <v>310</v>
      </c>
      <c r="F20" s="155" t="s">
        <v>434</v>
      </c>
      <c r="G20" s="150" t="s">
        <v>435</v>
      </c>
      <c r="H20" s="158">
        <f>'Összesítő kiadás teljesítés'!C66</f>
        <v>3576378</v>
      </c>
    </row>
    <row r="21" spans="1:8" ht="31.5" customHeight="1">
      <c r="A21" s="785" t="s">
        <v>436</v>
      </c>
      <c r="B21" s="785"/>
      <c r="C21" s="785"/>
      <c r="D21" s="159">
        <f>D15+D19+D20</f>
        <v>148212528</v>
      </c>
      <c r="E21" s="786" t="s">
        <v>437</v>
      </c>
      <c r="F21" s="787"/>
      <c r="G21" s="788"/>
      <c r="H21" s="160">
        <f>H15+H19+H20</f>
        <v>139032170</v>
      </c>
    </row>
  </sheetData>
  <sheetProtection/>
  <mergeCells count="15">
    <mergeCell ref="A3:H3"/>
    <mergeCell ref="A4:H4"/>
    <mergeCell ref="F5:H5"/>
    <mergeCell ref="A6:D6"/>
    <mergeCell ref="E6:H6"/>
    <mergeCell ref="F7:F8"/>
    <mergeCell ref="G7:G8"/>
    <mergeCell ref="H7:H8"/>
    <mergeCell ref="A21:C21"/>
    <mergeCell ref="E21:G21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R34" sqref="R34"/>
    </sheetView>
  </sheetViews>
  <sheetFormatPr defaultColWidth="9.00390625" defaultRowHeight="14.25"/>
  <cols>
    <col min="2" max="2" width="25.50390625" style="0" customWidth="1"/>
    <col min="4" max="4" width="14.125" style="0" customWidth="1"/>
    <col min="7" max="7" width="14.00390625" style="0" customWidth="1"/>
  </cols>
  <sheetData>
    <row r="3" spans="1:7" ht="14.25">
      <c r="A3" s="792" t="s">
        <v>874</v>
      </c>
      <c r="B3" s="792"/>
      <c r="C3" s="792"/>
      <c r="D3" s="792"/>
      <c r="E3" s="792"/>
      <c r="F3" s="792"/>
      <c r="G3" s="792"/>
    </row>
    <row r="4" spans="1:7" ht="14.25">
      <c r="A4" s="98"/>
      <c r="B4" s="98"/>
      <c r="C4" s="98"/>
      <c r="D4" s="98"/>
      <c r="E4" s="98"/>
      <c r="F4" s="98"/>
      <c r="G4" s="98"/>
    </row>
    <row r="5" spans="1:7" ht="14.25">
      <c r="A5" s="767" t="s">
        <v>438</v>
      </c>
      <c r="B5" s="767"/>
      <c r="C5" s="767"/>
      <c r="D5" s="767"/>
      <c r="E5" s="767"/>
      <c r="F5" s="767"/>
      <c r="G5" s="767"/>
    </row>
    <row r="6" spans="1:7" ht="14.25">
      <c r="A6" s="98"/>
      <c r="B6" s="98"/>
      <c r="C6" s="98"/>
      <c r="D6" s="98"/>
      <c r="E6" s="98"/>
      <c r="F6" s="98"/>
      <c r="G6" s="98"/>
    </row>
    <row r="7" spans="1:7" ht="14.25">
      <c r="A7" s="98"/>
      <c r="B7" s="98"/>
      <c r="C7" s="98"/>
      <c r="D7" s="98"/>
      <c r="E7" s="98"/>
      <c r="F7" s="98"/>
      <c r="G7" s="125" t="s">
        <v>439</v>
      </c>
    </row>
    <row r="8" spans="1:7" ht="38.25">
      <c r="A8" s="162" t="s">
        <v>275</v>
      </c>
      <c r="B8" s="163" t="s">
        <v>247</v>
      </c>
      <c r="C8" s="163" t="s">
        <v>258</v>
      </c>
      <c r="D8" s="163" t="s">
        <v>440</v>
      </c>
      <c r="E8" s="163" t="s">
        <v>441</v>
      </c>
      <c r="F8" s="163" t="s">
        <v>442</v>
      </c>
      <c r="G8" s="163" t="s">
        <v>443</v>
      </c>
    </row>
    <row r="9" spans="1:7" ht="14.25">
      <c r="A9" s="164" t="s">
        <v>248</v>
      </c>
      <c r="B9" s="165" t="s">
        <v>249</v>
      </c>
      <c r="C9" s="165" t="s">
        <v>250</v>
      </c>
      <c r="D9" s="165" t="s">
        <v>278</v>
      </c>
      <c r="E9" s="165"/>
      <c r="F9" s="165" t="s">
        <v>426</v>
      </c>
      <c r="G9" s="165" t="s">
        <v>427</v>
      </c>
    </row>
    <row r="10" spans="1:7" ht="14.25">
      <c r="A10" s="127" t="s">
        <v>280</v>
      </c>
      <c r="B10" s="166" t="s">
        <v>253</v>
      </c>
      <c r="C10" s="167">
        <f aca="true" t="shared" si="0" ref="C10:C16">SUM(D10:G10)</f>
        <v>5</v>
      </c>
      <c r="D10" s="167">
        <v>0</v>
      </c>
      <c r="E10" s="167"/>
      <c r="F10" s="167">
        <v>0</v>
      </c>
      <c r="G10" s="167">
        <v>5</v>
      </c>
    </row>
    <row r="11" spans="1:7" ht="48.75" customHeight="1">
      <c r="A11" s="127" t="s">
        <v>283</v>
      </c>
      <c r="B11" s="166" t="s">
        <v>444</v>
      </c>
      <c r="C11" s="167">
        <f t="shared" si="0"/>
        <v>1</v>
      </c>
      <c r="D11" s="167">
        <v>0</v>
      </c>
      <c r="E11" s="167"/>
      <c r="F11" s="167">
        <v>1</v>
      </c>
      <c r="G11" s="167">
        <v>0</v>
      </c>
    </row>
    <row r="12" spans="1:7" ht="14.25">
      <c r="A12" s="127" t="s">
        <v>286</v>
      </c>
      <c r="B12" s="166" t="s">
        <v>254</v>
      </c>
      <c r="C12" s="167">
        <f t="shared" si="0"/>
        <v>1</v>
      </c>
      <c r="D12" s="167">
        <v>0</v>
      </c>
      <c r="E12" s="167"/>
      <c r="F12" s="167">
        <v>1</v>
      </c>
      <c r="G12" s="167">
        <v>0</v>
      </c>
    </row>
    <row r="13" spans="1:7" ht="14.25">
      <c r="A13" s="127" t="s">
        <v>289</v>
      </c>
      <c r="B13" s="166" t="s">
        <v>446</v>
      </c>
      <c r="C13" s="167">
        <f t="shared" si="0"/>
        <v>0.5</v>
      </c>
      <c r="D13" s="167">
        <v>0</v>
      </c>
      <c r="E13" s="167"/>
      <c r="F13" s="167">
        <v>0.5</v>
      </c>
      <c r="G13" s="167">
        <v>0</v>
      </c>
    </row>
    <row r="14" spans="1:7" ht="14.25">
      <c r="A14" s="127" t="s">
        <v>292</v>
      </c>
      <c r="B14" s="166" t="s">
        <v>472</v>
      </c>
      <c r="C14" s="167">
        <f t="shared" si="0"/>
        <v>0</v>
      </c>
      <c r="D14" s="167"/>
      <c r="E14" s="167"/>
      <c r="F14" s="167"/>
      <c r="G14" s="167">
        <v>0</v>
      </c>
    </row>
    <row r="15" spans="1:7" ht="14.25">
      <c r="A15" s="127" t="s">
        <v>295</v>
      </c>
      <c r="B15" s="166" t="s">
        <v>473</v>
      </c>
      <c r="C15" s="167">
        <f t="shared" si="0"/>
        <v>18.5</v>
      </c>
      <c r="D15" s="167">
        <v>18.5</v>
      </c>
      <c r="E15" s="167"/>
      <c r="F15" s="167"/>
      <c r="G15" s="167"/>
    </row>
    <row r="16" spans="1:7" ht="14.25">
      <c r="A16" s="127" t="s">
        <v>298</v>
      </c>
      <c r="B16" s="166" t="s">
        <v>445</v>
      </c>
      <c r="C16" s="167">
        <f t="shared" si="0"/>
        <v>1.5</v>
      </c>
      <c r="D16" s="167">
        <v>0</v>
      </c>
      <c r="E16" s="167">
        <v>1</v>
      </c>
      <c r="F16" s="167">
        <v>0.5</v>
      </c>
      <c r="G16" s="167"/>
    </row>
    <row r="17" spans="1:7" ht="14.25">
      <c r="A17" s="127"/>
      <c r="B17" s="166" t="s">
        <v>258</v>
      </c>
      <c r="C17" s="167">
        <f>SUM(C10:C16)</f>
        <v>27.5</v>
      </c>
      <c r="D17" s="167">
        <f>SUM(D10:D16)</f>
        <v>18.5</v>
      </c>
      <c r="E17" s="167"/>
      <c r="F17" s="167">
        <f>SUM(F10:F16)</f>
        <v>3</v>
      </c>
      <c r="G17" s="167">
        <f>SUM(G10:G16)</f>
        <v>5</v>
      </c>
    </row>
  </sheetData>
  <sheetProtection/>
  <mergeCells count="2">
    <mergeCell ref="A3:G3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10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20.625" style="0" customWidth="1"/>
    <col min="3" max="3" width="27.25390625" style="0" customWidth="1"/>
  </cols>
  <sheetData>
    <row r="3" ht="14.25">
      <c r="A3" s="98" t="s">
        <v>889</v>
      </c>
    </row>
    <row r="5" spans="1:3" ht="14.25">
      <c r="A5" s="777" t="s">
        <v>447</v>
      </c>
      <c r="B5" s="777"/>
      <c r="C5" s="777"/>
    </row>
    <row r="7" spans="1:3" ht="15.75">
      <c r="A7" s="168"/>
      <c r="B7" s="168"/>
      <c r="C7" s="169" t="s">
        <v>370</v>
      </c>
    </row>
    <row r="8" spans="1:3" ht="15.75">
      <c r="A8" s="793" t="s">
        <v>247</v>
      </c>
      <c r="B8" s="793" t="s">
        <v>373</v>
      </c>
      <c r="C8" s="793"/>
    </row>
    <row r="9" spans="1:3" ht="15.75">
      <c r="A9" s="793"/>
      <c r="B9" s="170" t="s">
        <v>448</v>
      </c>
      <c r="C9" s="170" t="s">
        <v>449</v>
      </c>
    </row>
    <row r="10" spans="1:3" ht="15.75">
      <c r="A10" s="171">
        <v>0</v>
      </c>
      <c r="B10" s="171">
        <v>0</v>
      </c>
      <c r="C10" s="172">
        <v>0</v>
      </c>
    </row>
  </sheetData>
  <sheetProtection/>
  <mergeCells count="3">
    <mergeCell ref="A5:C5"/>
    <mergeCell ref="A8:A9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F131" sqref="F131"/>
    </sheetView>
  </sheetViews>
  <sheetFormatPr defaultColWidth="9.00390625" defaultRowHeight="14.25"/>
  <cols>
    <col min="1" max="1" width="35.00390625" style="0" customWidth="1"/>
    <col min="2" max="2" width="17.25390625" style="0" customWidth="1"/>
    <col min="3" max="3" width="14.75390625" style="0" customWidth="1"/>
    <col min="4" max="4" width="12.625" style="0" customWidth="1"/>
  </cols>
  <sheetData>
    <row r="1" ht="14.25">
      <c r="C1" t="s">
        <v>475</v>
      </c>
    </row>
    <row r="3" spans="1:4" ht="44.25" customHeight="1">
      <c r="A3" s="765" t="s">
        <v>890</v>
      </c>
      <c r="B3" s="765"/>
      <c r="C3" s="761"/>
      <c r="D3" s="761"/>
    </row>
    <row r="4" spans="1:4" ht="44.25" customHeight="1">
      <c r="A4" s="117"/>
      <c r="B4" s="117"/>
      <c r="C4" s="96"/>
      <c r="D4" s="96"/>
    </row>
    <row r="6" ht="14.25">
      <c r="A6" t="s">
        <v>96</v>
      </c>
    </row>
    <row r="7" spans="1:4" ht="28.5">
      <c r="A7" s="94" t="s">
        <v>2</v>
      </c>
      <c r="B7" s="94" t="s">
        <v>243</v>
      </c>
      <c r="C7" s="87" t="s">
        <v>671</v>
      </c>
      <c r="D7" s="173" t="s">
        <v>668</v>
      </c>
    </row>
    <row r="8" spans="1:6" ht="28.5">
      <c r="A8" s="20" t="s">
        <v>5</v>
      </c>
      <c r="B8" s="215">
        <f>'Összesítő kiadás eredeti (2)'!AH2</f>
        <v>43272000</v>
      </c>
      <c r="C8" s="216">
        <f>'Összesítő kiadás módosított'!AH2</f>
        <v>41759059</v>
      </c>
      <c r="D8" s="218">
        <f>'Összesítő kiadás teljesítés'!AH2</f>
        <v>41516441</v>
      </c>
      <c r="F8" t="s">
        <v>474</v>
      </c>
    </row>
    <row r="9" spans="1:4" ht="14.25">
      <c r="A9" s="20" t="s">
        <v>7</v>
      </c>
      <c r="B9" s="215">
        <f>'Összesítő kiadás eredeti (2)'!AH3</f>
        <v>2700000</v>
      </c>
      <c r="C9" s="216">
        <f>'Összesítő kiadás módosított'!AH3</f>
        <v>2664000</v>
      </c>
      <c r="D9" s="218">
        <f>'Összesítő kiadás teljesítés'!AH3</f>
        <v>2545865</v>
      </c>
    </row>
    <row r="10" spans="1:4" ht="14.25">
      <c r="A10" s="20" t="s">
        <v>9</v>
      </c>
      <c r="B10" s="215">
        <f>'Összesítő kiadás eredeti (2)'!AH4</f>
        <v>0</v>
      </c>
      <c r="C10" s="216">
        <f>'Összesítő kiadás módosított'!AH4</f>
        <v>0</v>
      </c>
      <c r="D10" s="218">
        <f>'Összesítő kiadás teljesítés'!AH4</f>
        <v>0</v>
      </c>
    </row>
    <row r="11" spans="1:4" ht="14.25">
      <c r="A11" s="20" t="s">
        <v>110</v>
      </c>
      <c r="B11" s="215">
        <f>'Összesítő kiadás eredeti (2)'!AH5</f>
        <v>1150000</v>
      </c>
      <c r="C11" s="216">
        <f>'Összesítő kiadás módosított'!AH5</f>
        <v>735000</v>
      </c>
      <c r="D11" s="218">
        <f>'Összesítő kiadás teljesítés'!AH5</f>
        <v>734466</v>
      </c>
    </row>
    <row r="12" spans="1:4" ht="14.25">
      <c r="A12" s="20" t="s">
        <v>11</v>
      </c>
      <c r="B12" s="215">
        <f>'Összesítő kiadás eredeti (2)'!AH6</f>
        <v>0</v>
      </c>
      <c r="C12" s="216">
        <f>'Összesítő kiadás módosított'!AH6</f>
        <v>1362673</v>
      </c>
      <c r="D12" s="218">
        <f>'Összesítő kiadás teljesítés'!AH6</f>
        <v>1362673</v>
      </c>
    </row>
    <row r="13" spans="1:4" ht="14.25">
      <c r="A13" s="252" t="s">
        <v>163</v>
      </c>
      <c r="B13" s="215">
        <f>'Összesítő kiadás eredeti (2)'!AH7</f>
        <v>47122000</v>
      </c>
      <c r="C13" s="253">
        <f>'Összesítő kiadás módosított'!AH7</f>
        <v>46520732</v>
      </c>
      <c r="D13" s="254">
        <f>'Összesítő kiadás teljesítés'!AH7</f>
        <v>46159445</v>
      </c>
    </row>
    <row r="14" spans="1:4" ht="14.25">
      <c r="A14" s="20" t="s">
        <v>13</v>
      </c>
      <c r="B14" s="215">
        <f>'Összesítő kiadás eredeti (2)'!AH8</f>
        <v>11660000</v>
      </c>
      <c r="C14" s="216">
        <f>'Összesítő kiadás módosított'!AH8</f>
        <v>11499350</v>
      </c>
      <c r="D14" s="218">
        <f>'Összesítő kiadás teljesítés'!AH8</f>
        <v>11498121</v>
      </c>
    </row>
    <row r="15" spans="1:4" ht="14.25">
      <c r="A15" s="20" t="s">
        <v>15</v>
      </c>
      <c r="B15" s="215">
        <f>'Összesítő kiadás eredeti (2)'!AH9</f>
        <v>449000</v>
      </c>
      <c r="C15" s="216">
        <f>'Összesítő kiadás módosított'!AH9</f>
        <v>526676</v>
      </c>
      <c r="D15" s="218">
        <f>'Összesítő kiadás teljesítés'!AH9</f>
        <v>526289</v>
      </c>
    </row>
    <row r="16" spans="1:4" ht="14.25">
      <c r="A16" s="20" t="s">
        <v>17</v>
      </c>
      <c r="B16" s="215">
        <f>'Összesítő kiadás eredeti (2)'!AH10</f>
        <v>0</v>
      </c>
      <c r="C16" s="216">
        <f>'Összesítő kiadás módosított'!AH10</f>
        <v>23000</v>
      </c>
      <c r="D16" s="218">
        <f>'Összesítő kiadás teljesítés'!AH10</f>
        <v>22386</v>
      </c>
    </row>
    <row r="17" spans="1:4" ht="14.25">
      <c r="A17" s="20" t="s">
        <v>19</v>
      </c>
      <c r="B17" s="215">
        <f>'Összesítő kiadás eredeti (2)'!AH11</f>
        <v>482000</v>
      </c>
      <c r="C17" s="216">
        <f>'Összesítő kiadás módosított'!AH11</f>
        <v>496264</v>
      </c>
      <c r="D17" s="218">
        <f>'Összesítő kiadás teljesítés'!AH11</f>
        <v>475589</v>
      </c>
    </row>
    <row r="18" spans="1:4" ht="14.25">
      <c r="A18" s="259" t="s">
        <v>164</v>
      </c>
      <c r="B18" s="215">
        <f>'Összesítő kiadás eredeti (2)'!AH12</f>
        <v>12591000</v>
      </c>
      <c r="C18" s="260">
        <f>'Összesítő kiadás módosított'!AH12</f>
        <v>12545290</v>
      </c>
      <c r="D18" s="261">
        <f>'Összesítő kiadás teljesítés'!AH12</f>
        <v>12522385</v>
      </c>
    </row>
    <row r="19" spans="1:4" ht="14.25">
      <c r="A19" s="20" t="s">
        <v>21</v>
      </c>
      <c r="B19" s="215">
        <f>'Összesítő kiadás eredeti (2)'!AH13</f>
        <v>0</v>
      </c>
      <c r="C19" s="216">
        <f>'Összesítő kiadás módosított'!AH13</f>
        <v>5000</v>
      </c>
      <c r="D19" s="218">
        <f>'Összesítő kiadás teljesítés'!AH13</f>
        <v>4714</v>
      </c>
    </row>
    <row r="20" spans="1:4" ht="14.25">
      <c r="A20" s="20" t="s">
        <v>23</v>
      </c>
      <c r="B20" s="215">
        <f>'Összesítő kiadás eredeti (2)'!AH14</f>
        <v>0</v>
      </c>
      <c r="C20" s="216">
        <f>'Összesítő kiadás módosított'!AH14</f>
        <v>0</v>
      </c>
      <c r="D20" s="218">
        <f>'Összesítő kiadás teljesítés'!AH14</f>
        <v>0</v>
      </c>
    </row>
    <row r="21" spans="1:4" ht="14.25">
      <c r="A21" s="20" t="s">
        <v>25</v>
      </c>
      <c r="B21" s="215">
        <f>'Összesítő kiadás eredeti (2)'!AH15</f>
        <v>0</v>
      </c>
      <c r="C21" s="216">
        <f>'Összesítő kiadás módosított'!AH15</f>
        <v>1302454</v>
      </c>
      <c r="D21" s="218">
        <f>'Összesítő kiadás teljesítés'!AH15</f>
        <v>1302057</v>
      </c>
    </row>
    <row r="22" spans="1:4" ht="14.25">
      <c r="A22" s="20" t="s">
        <v>98</v>
      </c>
      <c r="B22" s="215">
        <f>'Összesítő kiadás eredeti (2)'!AH16</f>
        <v>0</v>
      </c>
      <c r="C22" s="216">
        <f>'Összesítő kiadás módosított'!AH16</f>
        <v>0</v>
      </c>
      <c r="D22" s="218">
        <f>'Összesítő kiadás teljesítés'!AH16</f>
        <v>0</v>
      </c>
    </row>
    <row r="23" spans="1:4" ht="14.25">
      <c r="A23" s="20" t="s">
        <v>27</v>
      </c>
      <c r="B23" s="215">
        <f>'Összesítő kiadás eredeti (2)'!AH17</f>
        <v>0</v>
      </c>
      <c r="C23" s="216">
        <f>'Összesítő kiadás módosított'!AH17</f>
        <v>0</v>
      </c>
      <c r="D23" s="218">
        <f>'Összesítő kiadás teljesítés'!AH17</f>
        <v>0</v>
      </c>
    </row>
    <row r="24" spans="1:4" ht="14.25">
      <c r="A24" s="20" t="s">
        <v>62</v>
      </c>
      <c r="B24" s="215">
        <f>'Összesítő kiadás eredeti (2)'!AH18</f>
        <v>100000</v>
      </c>
      <c r="C24" s="216">
        <f>'Összesítő kiadás módosított'!AH18</f>
        <v>0</v>
      </c>
      <c r="D24" s="218">
        <f>'Összesítő kiadás teljesítés'!AH18</f>
        <v>0</v>
      </c>
    </row>
    <row r="25" spans="1:4" ht="42.75">
      <c r="A25" s="20" t="s">
        <v>29</v>
      </c>
      <c r="B25" s="215">
        <f>'Összesítő kiadás eredeti (2)'!AH19</f>
        <v>1200000</v>
      </c>
      <c r="C25" s="216">
        <f>'Összesítő kiadás módosított'!AH19</f>
        <v>72000</v>
      </c>
      <c r="D25" s="218">
        <f>'Összesítő kiadás teljesítés'!AH19</f>
        <v>71627</v>
      </c>
    </row>
    <row r="26" spans="1:4" ht="28.5">
      <c r="A26" s="20" t="s">
        <v>31</v>
      </c>
      <c r="B26" s="215">
        <f>'Összesítő kiadás eredeti (2)'!AH20</f>
        <v>450000</v>
      </c>
      <c r="C26" s="216">
        <f>'Összesítő kiadás módosított'!AH20</f>
        <v>1105000</v>
      </c>
      <c r="D26" s="218">
        <f>'Összesítő kiadás teljesítés'!AH20</f>
        <v>1104516</v>
      </c>
    </row>
    <row r="27" spans="1:4" ht="14.25">
      <c r="A27" s="20" t="s">
        <v>33</v>
      </c>
      <c r="B27" s="215">
        <f>'Összesítő kiadás eredeti (2)'!AH21</f>
        <v>0</v>
      </c>
      <c r="C27" s="216">
        <f>'Összesítő kiadás módosított'!AH21</f>
        <v>0</v>
      </c>
      <c r="D27" s="218">
        <f>'Összesítő kiadás teljesítés'!AH21</f>
        <v>0</v>
      </c>
    </row>
    <row r="28" spans="1:4" ht="42.75">
      <c r="A28" s="20" t="s">
        <v>35</v>
      </c>
      <c r="B28" s="215">
        <f>'Összesítő kiadás eredeti (2)'!AH22</f>
        <v>500000</v>
      </c>
      <c r="C28" s="216">
        <f>'Összesítő kiadás módosított'!AH22</f>
        <v>0</v>
      </c>
      <c r="D28" s="218">
        <f>'Összesítő kiadás teljesítés'!AH22</f>
        <v>0</v>
      </c>
    </row>
    <row r="29" spans="1:4" ht="28.5">
      <c r="A29" s="20" t="s">
        <v>37</v>
      </c>
      <c r="B29" s="215">
        <f>'Összesítő kiadás eredeti (2)'!AH23</f>
        <v>0</v>
      </c>
      <c r="C29" s="216">
        <f>'Összesítő kiadás módosított'!AH23</f>
        <v>0</v>
      </c>
      <c r="D29" s="218">
        <f>'Összesítő kiadás teljesítés'!AH23</f>
        <v>0</v>
      </c>
    </row>
    <row r="30" spans="1:4" ht="14.25">
      <c r="A30" s="20" t="s">
        <v>39</v>
      </c>
      <c r="B30" s="215">
        <f>'Összesítő kiadás eredeti (2)'!AH24</f>
        <v>0</v>
      </c>
      <c r="C30" s="216">
        <f>'Összesítő kiadás módosított'!AH24</f>
        <v>443000</v>
      </c>
      <c r="D30" s="218">
        <f>'Összesítő kiadás teljesítés'!AH24</f>
        <v>442042</v>
      </c>
    </row>
    <row r="31" spans="1:4" ht="14.25">
      <c r="A31" s="20" t="s">
        <v>41</v>
      </c>
      <c r="B31" s="215">
        <f>'Összesítő kiadás eredeti (2)'!AH25</f>
        <v>0</v>
      </c>
      <c r="C31" s="216">
        <f>'Összesítő kiadás módosított'!AH25</f>
        <v>637000</v>
      </c>
      <c r="D31" s="218">
        <f>'Összesítő kiadás teljesítés'!AH25</f>
        <v>636711</v>
      </c>
    </row>
    <row r="32" spans="1:4" ht="14.25">
      <c r="A32" s="20" t="s">
        <v>43</v>
      </c>
      <c r="B32" s="215">
        <f>'Összesítő kiadás eredeti (2)'!AH26</f>
        <v>0</v>
      </c>
      <c r="C32" s="216">
        <f>'Összesítő kiadás módosított'!AH26</f>
        <v>1853000</v>
      </c>
      <c r="D32" s="218">
        <f>'Összesítő kiadás teljesítés'!AH26</f>
        <v>1852606</v>
      </c>
    </row>
    <row r="33" spans="1:4" ht="14.25">
      <c r="A33" s="20" t="s">
        <v>45</v>
      </c>
      <c r="B33" s="215">
        <f>'Összesítő kiadás eredeti (2)'!AH27</f>
        <v>0</v>
      </c>
      <c r="C33" s="216">
        <f>'Összesítő kiadás módosított'!AH27</f>
        <v>23000</v>
      </c>
      <c r="D33" s="218">
        <f>'Összesítő kiadás teljesítés'!AH27</f>
        <v>22978</v>
      </c>
    </row>
    <row r="34" spans="1:4" ht="14.25">
      <c r="A34" s="20" t="s">
        <v>47</v>
      </c>
      <c r="B34" s="215">
        <f>'Összesítő kiadás eredeti (2)'!AH28</f>
        <v>0</v>
      </c>
      <c r="C34" s="216">
        <f>'Összesítő kiadás módosított'!AH28</f>
        <v>0</v>
      </c>
      <c r="D34" s="218">
        <f>'Összesítő kiadás teljesítés'!AH28</f>
        <v>0</v>
      </c>
    </row>
    <row r="35" spans="1:4" ht="28.5">
      <c r="A35" s="20" t="s">
        <v>49</v>
      </c>
      <c r="B35" s="215">
        <f>'Összesítő kiadás eredeti (2)'!AH29</f>
        <v>420000</v>
      </c>
      <c r="C35" s="216">
        <f>'Összesítő kiadás módosított'!AH29</f>
        <v>638000</v>
      </c>
      <c r="D35" s="218">
        <f>'Összesítő kiadás teljesítés'!AH29</f>
        <v>637050</v>
      </c>
    </row>
    <row r="36" spans="1:4" ht="28.5">
      <c r="A36" s="20" t="s">
        <v>51</v>
      </c>
      <c r="B36" s="215">
        <f>'Összesítő kiadás eredeti (2)'!AH30</f>
        <v>750000</v>
      </c>
      <c r="C36" s="216">
        <f>'Összesítő kiadás módosított'!AH30</f>
        <v>716000</v>
      </c>
      <c r="D36" s="218">
        <f>'Összesítő kiadás teljesítés'!AH30</f>
        <v>715282</v>
      </c>
    </row>
    <row r="37" spans="1:4" ht="14.25">
      <c r="A37" s="20" t="s">
        <v>53</v>
      </c>
      <c r="B37" s="215">
        <f>'Összesítő kiadás eredeti (2)'!AH31</f>
        <v>0</v>
      </c>
      <c r="C37" s="216">
        <f>'Összesítő kiadás módosított'!AH31</f>
        <v>353000</v>
      </c>
      <c r="D37" s="218">
        <f>'Összesítő kiadás teljesítés'!AH31</f>
        <v>352657</v>
      </c>
    </row>
    <row r="38" spans="1:4" ht="14.25">
      <c r="A38" s="20" t="s">
        <v>55</v>
      </c>
      <c r="B38" s="215">
        <f>'Összesítő kiadás eredeti (2)'!AH32</f>
        <v>950000</v>
      </c>
      <c r="C38" s="216">
        <f>'Összesítő kiadás módosított'!AH32</f>
        <v>760690</v>
      </c>
      <c r="D38" s="218">
        <f>'Összesítő kiadás teljesítés'!AH32</f>
        <v>759826</v>
      </c>
    </row>
    <row r="39" spans="1:4" ht="14.25">
      <c r="A39" s="20" t="s">
        <v>57</v>
      </c>
      <c r="B39" s="215">
        <f>'Összesítő kiadás eredeti (2)'!AH33</f>
        <v>0</v>
      </c>
      <c r="C39" s="216">
        <f>'Összesítő kiadás módosított'!AH33</f>
        <v>0</v>
      </c>
      <c r="D39" s="218">
        <f>'Összesítő kiadás teljesítés'!AH33</f>
        <v>0</v>
      </c>
    </row>
    <row r="40" spans="1:4" ht="14.25">
      <c r="A40" s="20" t="s">
        <v>59</v>
      </c>
      <c r="B40" s="215">
        <f>'Összesítő kiadás eredeti (2)'!AH34</f>
        <v>0</v>
      </c>
      <c r="C40" s="216">
        <f>'Összesítő kiadás módosított'!AH34</f>
        <v>0</v>
      </c>
      <c r="D40" s="218">
        <f>'Összesítő kiadás teljesítés'!AH34</f>
        <v>0</v>
      </c>
    </row>
    <row r="41" spans="1:4" ht="14.25">
      <c r="A41" s="20" t="s">
        <v>61</v>
      </c>
      <c r="B41" s="215">
        <f>'Összesítő kiadás eredeti (2)'!AH35</f>
        <v>0</v>
      </c>
      <c r="C41" s="216">
        <f>'Összesítő kiadás módosított'!AH35</f>
        <v>0</v>
      </c>
      <c r="D41" s="218">
        <f>'Összesítő kiadás teljesítés'!AH35</f>
        <v>0</v>
      </c>
    </row>
    <row r="42" spans="1:4" ht="14.25">
      <c r="A42" s="20" t="s">
        <v>64</v>
      </c>
      <c r="B42" s="215">
        <f>'Összesítő kiadás eredeti (2)'!AH36</f>
        <v>100000</v>
      </c>
      <c r="C42" s="216">
        <f>'Összesítő kiadás módosított'!AH36</f>
        <v>97000</v>
      </c>
      <c r="D42" s="218">
        <f>'Összesítő kiadás teljesítés'!AH36</f>
        <v>96434</v>
      </c>
    </row>
    <row r="43" spans="1:4" ht="14.25">
      <c r="A43" s="20" t="s">
        <v>66</v>
      </c>
      <c r="B43" s="215">
        <f>'Összesítő kiadás eredeti (2)'!AH37</f>
        <v>250000</v>
      </c>
      <c r="C43" s="216">
        <f>'Összesítő kiadás módosított'!AH37</f>
        <v>45000</v>
      </c>
      <c r="D43" s="218">
        <f>'Összesítő kiadás teljesítés'!AH37</f>
        <v>44911</v>
      </c>
    </row>
    <row r="44" spans="1:4" ht="14.25">
      <c r="A44" s="20" t="s">
        <v>165</v>
      </c>
      <c r="B44" s="215">
        <f>'Összesítő kiadás eredeti (2)'!AH38</f>
        <v>240000</v>
      </c>
      <c r="C44" s="216">
        <f>'Összesítő kiadás módosított'!AH38</f>
        <v>224446</v>
      </c>
      <c r="D44" s="218">
        <f>'Összesítő kiadás teljesítés'!AH38</f>
        <v>224288</v>
      </c>
    </row>
    <row r="45" spans="1:4" ht="28.5">
      <c r="A45" s="20" t="s">
        <v>68</v>
      </c>
      <c r="B45" s="215">
        <f>'Összesítő kiadás eredeti (2)'!AH39</f>
        <v>1050000</v>
      </c>
      <c r="C45" s="216">
        <f>'Összesítő kiadás módosított'!AH39</f>
        <v>1182989</v>
      </c>
      <c r="D45" s="218">
        <f>'Összesítő kiadás teljesítés'!AH39</f>
        <v>1182958</v>
      </c>
    </row>
    <row r="46" spans="1:4" ht="14.25">
      <c r="A46" s="20" t="s">
        <v>69</v>
      </c>
      <c r="B46" s="215">
        <f>'Összesítő kiadás eredeti (2)'!AH40</f>
        <v>0</v>
      </c>
      <c r="C46" s="216">
        <f>'Összesítő kiadás módosított'!AH40</f>
        <v>0</v>
      </c>
      <c r="D46" s="218">
        <f>'Összesítő kiadás teljesítés'!AH40</f>
        <v>0</v>
      </c>
    </row>
    <row r="47" spans="1:4" ht="14.25">
      <c r="A47" s="20" t="s">
        <v>71</v>
      </c>
      <c r="B47" s="215">
        <f>'Összesítő kiadás eredeti (2)'!AH41</f>
        <v>0</v>
      </c>
      <c r="C47" s="216">
        <f>'Összesítő kiadás módosított'!AH41</f>
        <v>1000</v>
      </c>
      <c r="D47" s="218">
        <f>'Összesítő kiadás teljesítés'!AH41</f>
        <v>3</v>
      </c>
    </row>
    <row r="48" spans="1:4" ht="14.25">
      <c r="A48" s="20" t="s">
        <v>166</v>
      </c>
      <c r="B48" s="215">
        <f>'Összesítő kiadás eredeti (2)'!AH42</f>
        <v>0</v>
      </c>
      <c r="C48" s="216">
        <f>'Összesítő kiadás módosított'!AH42</f>
        <v>0</v>
      </c>
      <c r="D48" s="218">
        <f>'Összesítő kiadás teljesítés'!AH42</f>
        <v>0</v>
      </c>
    </row>
    <row r="49" spans="1:4" ht="28.5">
      <c r="A49" s="20" t="s">
        <v>73</v>
      </c>
      <c r="B49" s="215">
        <f>'Összesítő kiadás eredeti (2)'!AH43</f>
        <v>0</v>
      </c>
      <c r="C49" s="216">
        <f>'Összesítő kiadás módosított'!AH43</f>
        <v>0</v>
      </c>
      <c r="D49" s="218">
        <f>'Összesítő kiadás teljesítés'!AH43</f>
        <v>0</v>
      </c>
    </row>
    <row r="50" spans="1:4" ht="28.5">
      <c r="A50" s="20" t="s">
        <v>75</v>
      </c>
      <c r="B50" s="215">
        <f>'Összesítő kiadás eredeti (2)'!AH44</f>
        <v>0</v>
      </c>
      <c r="C50" s="216">
        <f>'Összesítő kiadás módosított'!AH44</f>
        <v>74153</v>
      </c>
      <c r="D50" s="218">
        <f>'Összesítő kiadás teljesítés'!AH44</f>
        <v>73322</v>
      </c>
    </row>
    <row r="51" spans="1:4" ht="14.25">
      <c r="A51" s="263" t="s">
        <v>167</v>
      </c>
      <c r="B51" s="215">
        <f>'Összesítő kiadás eredeti (2)'!AH45</f>
        <v>6010000</v>
      </c>
      <c r="C51" s="264">
        <f>'Összesítő kiadás módosított'!AH45</f>
        <v>9532732</v>
      </c>
      <c r="D51" s="265">
        <f>'Összesítő kiadás teljesítés'!AH45</f>
        <v>9523982</v>
      </c>
    </row>
    <row r="52" spans="1:4" ht="14.25">
      <c r="A52" s="20" t="s">
        <v>168</v>
      </c>
      <c r="B52" s="215">
        <f>'Összesítő kiadás eredeti (2)'!AH46</f>
        <v>0</v>
      </c>
      <c r="C52" s="216">
        <f>'Összesítő kiadás módosított'!AH46</f>
        <v>0</v>
      </c>
      <c r="D52" s="218">
        <f>'Összesítő kiadás teljesítés'!AH46</f>
        <v>0</v>
      </c>
    </row>
    <row r="53" spans="1:4" ht="14.25">
      <c r="A53" s="20" t="s">
        <v>169</v>
      </c>
      <c r="B53" s="215">
        <f>'Összesítő kiadás eredeti (2)'!AH47</f>
        <v>0</v>
      </c>
      <c r="C53" s="216">
        <f>'Összesítő kiadás módosított'!AH47</f>
        <v>0</v>
      </c>
      <c r="D53" s="218">
        <f>'Összesítő kiadás teljesítés'!AH47</f>
        <v>0</v>
      </c>
    </row>
    <row r="54" spans="1:4" ht="14.25">
      <c r="A54" s="20" t="s">
        <v>77</v>
      </c>
      <c r="B54" s="215">
        <f>'Összesítő kiadás eredeti (2)'!AH48</f>
        <v>0</v>
      </c>
      <c r="C54" s="216">
        <f>'Összesítő kiadás módosított'!AH48</f>
        <v>0</v>
      </c>
      <c r="D54" s="218">
        <f>'Összesítő kiadás teljesítés'!AH48</f>
        <v>0</v>
      </c>
    </row>
    <row r="55" spans="1:4" ht="14.25">
      <c r="A55" s="266" t="s">
        <v>170</v>
      </c>
      <c r="B55" s="215">
        <f>'Összesítő kiadás eredeti (2)'!AH49</f>
        <v>0</v>
      </c>
      <c r="C55" s="255">
        <f>'Összesítő kiadás módosított'!AH49</f>
        <v>0</v>
      </c>
      <c r="D55" s="256">
        <f>'Összesítő kiadás teljesítés'!AH49</f>
        <v>0</v>
      </c>
    </row>
    <row r="56" spans="1:4" ht="28.5">
      <c r="A56" s="20" t="s">
        <v>79</v>
      </c>
      <c r="B56" s="215">
        <f>'Összesítő kiadás eredeti (2)'!AH50</f>
        <v>0</v>
      </c>
      <c r="C56" s="216">
        <f>'Összesítő kiadás módosított'!AH50</f>
        <v>0</v>
      </c>
      <c r="D56" s="218">
        <f>'Összesítő kiadás teljesítés'!AH50</f>
        <v>0</v>
      </c>
    </row>
    <row r="57" spans="1:4" ht="57">
      <c r="A57" s="20" t="s">
        <v>81</v>
      </c>
      <c r="B57" s="215">
        <f>'Összesítő kiadás eredeti (2)'!AH51</f>
        <v>0</v>
      </c>
      <c r="C57" s="216">
        <f>'Összesítő kiadás módosított'!AH51</f>
        <v>0</v>
      </c>
      <c r="D57" s="218">
        <f>'Összesítő kiadás teljesítés'!AH51</f>
        <v>0</v>
      </c>
    </row>
    <row r="58" spans="1:4" ht="28.5">
      <c r="A58" s="20" t="s">
        <v>83</v>
      </c>
      <c r="B58" s="215">
        <f>'Összesítő kiadás eredeti (2)'!AH52</f>
        <v>0</v>
      </c>
      <c r="C58" s="216">
        <f>'Összesítő kiadás módosított'!AH52</f>
        <v>0</v>
      </c>
      <c r="D58" s="218">
        <f>'Összesítő kiadás teljesítés'!AH52</f>
        <v>0</v>
      </c>
    </row>
    <row r="59" spans="1:4" ht="42.75">
      <c r="A59" s="20" t="s">
        <v>171</v>
      </c>
      <c r="B59" s="215">
        <f>'Összesítő kiadás eredeti (2)'!AH53</f>
        <v>0</v>
      </c>
      <c r="C59" s="216">
        <f>'Összesítő kiadás módosított'!AH53</f>
        <v>0</v>
      </c>
      <c r="D59" s="218">
        <f>'Összesítő kiadás teljesítés'!AH53</f>
        <v>0</v>
      </c>
    </row>
    <row r="60" spans="1:4" ht="42.75">
      <c r="A60" s="20" t="s">
        <v>85</v>
      </c>
      <c r="B60" s="215">
        <f>'Összesítő kiadás eredeti (2)'!AH54</f>
        <v>0</v>
      </c>
      <c r="C60" s="216">
        <f>'Összesítő kiadás módosított'!AH54</f>
        <v>0</v>
      </c>
      <c r="D60" s="218">
        <f>'Összesítő kiadás teljesítés'!AH54</f>
        <v>0</v>
      </c>
    </row>
    <row r="61" spans="1:4" ht="14.25">
      <c r="A61" s="20" t="s">
        <v>87</v>
      </c>
      <c r="B61" s="215">
        <f>'Összesítő kiadás eredeti (2)'!AH55</f>
        <v>0</v>
      </c>
      <c r="C61" s="216">
        <f>'Összesítő kiadás módosított'!AH55</f>
        <v>0</v>
      </c>
      <c r="D61" s="218">
        <f>'Összesítő kiadás teljesítés'!AH55</f>
        <v>0</v>
      </c>
    </row>
    <row r="62" spans="1:4" ht="14.25">
      <c r="A62" s="269" t="s">
        <v>172</v>
      </c>
      <c r="B62" s="215">
        <f>'Összesítő kiadás eredeti (2)'!AH56</f>
        <v>0</v>
      </c>
      <c r="C62" s="270">
        <f>'Összesítő kiadás módosított'!AH56</f>
        <v>0</v>
      </c>
      <c r="D62" s="271">
        <f>'Összesítő kiadás teljesítés'!AH56</f>
        <v>0</v>
      </c>
    </row>
    <row r="63" spans="1:4" ht="28.5">
      <c r="A63" s="20" t="s">
        <v>89</v>
      </c>
      <c r="B63" s="215">
        <f>'Összesítő kiadás eredeti (2)'!AH57</f>
        <v>0</v>
      </c>
      <c r="C63" s="216">
        <f>'Összesítő kiadás módosított'!AH57</f>
        <v>0</v>
      </c>
      <c r="D63" s="218">
        <f>'Összesítő kiadás teljesítés'!AH57</f>
        <v>0</v>
      </c>
    </row>
    <row r="64" spans="1:4" ht="28.5">
      <c r="A64" s="20" t="s">
        <v>91</v>
      </c>
      <c r="B64" s="215">
        <f>'Összesítő kiadás eredeti (2)'!AH58</f>
        <v>0</v>
      </c>
      <c r="C64" s="216">
        <f>'Összesítő kiadás módosított'!AH58</f>
        <v>0</v>
      </c>
      <c r="D64" s="218">
        <f>'Összesítő kiadás teljesítés'!AH58</f>
        <v>0</v>
      </c>
    </row>
    <row r="65" spans="1:4" ht="28.5">
      <c r="A65" s="20" t="s">
        <v>93</v>
      </c>
      <c r="B65" s="215">
        <f>'Összesítő kiadás eredeti (2)'!AH59</f>
        <v>0</v>
      </c>
      <c r="C65" s="216">
        <f>'Összesítő kiadás módosított'!AH59</f>
        <v>0</v>
      </c>
      <c r="D65" s="218">
        <f>'Összesítő kiadás teljesítés'!AH59</f>
        <v>0</v>
      </c>
    </row>
    <row r="66" spans="1:4" ht="28.5">
      <c r="A66" s="20" t="s">
        <v>95</v>
      </c>
      <c r="B66" s="215">
        <f>'Összesítő kiadás eredeti (2)'!AH60</f>
        <v>0</v>
      </c>
      <c r="C66" s="216">
        <f>'Összesítő kiadás módosított'!AH60</f>
        <v>0</v>
      </c>
      <c r="D66" s="218">
        <f>'Összesítő kiadás teljesítés'!AH60</f>
        <v>0</v>
      </c>
    </row>
    <row r="67" spans="1:4" ht="14.25">
      <c r="A67" s="272" t="s">
        <v>173</v>
      </c>
      <c r="B67" s="215">
        <f>'Összesítő kiadás eredeti (2)'!AH61</f>
        <v>0</v>
      </c>
      <c r="C67" s="264">
        <f>'Összesítő kiadás módosított'!AH61</f>
        <v>0</v>
      </c>
      <c r="D67" s="265">
        <f>'Összesítő kiadás teljesítés'!AH61</f>
        <v>0</v>
      </c>
    </row>
    <row r="68" spans="1:4" ht="14.25">
      <c r="A68" s="20" t="s">
        <v>174</v>
      </c>
      <c r="B68" s="215">
        <f>'Összesítő kiadás eredeti (2)'!AH62</f>
        <v>0</v>
      </c>
      <c r="C68" s="216">
        <f>'Összesítő kiadás módosított'!AH62</f>
        <v>0</v>
      </c>
      <c r="D68" s="218">
        <f>'Összesítő kiadás teljesítés'!AH62</f>
        <v>0</v>
      </c>
    </row>
    <row r="69" spans="1:4" ht="14.25">
      <c r="A69" s="20" t="s">
        <v>175</v>
      </c>
      <c r="B69" s="215">
        <f>'Összesítő kiadás eredeti (2)'!AH63</f>
        <v>0</v>
      </c>
      <c r="C69" s="216">
        <f>'Összesítő kiadás módosított'!AH63</f>
        <v>0</v>
      </c>
      <c r="D69" s="218">
        <f>'Összesítő kiadás teljesítés'!AH63</f>
        <v>0</v>
      </c>
    </row>
    <row r="70" spans="1:4" ht="14.25">
      <c r="A70" s="20" t="s">
        <v>176</v>
      </c>
      <c r="B70" s="215">
        <f>'Összesítő kiadás eredeti (2)'!AH64</f>
        <v>0</v>
      </c>
      <c r="C70" s="216">
        <f>'Összesítő kiadás módosított'!AH64</f>
        <v>0</v>
      </c>
      <c r="D70" s="218">
        <f>'Összesítő kiadás teljesítés'!AH64</f>
        <v>0</v>
      </c>
    </row>
    <row r="71" spans="1:4" ht="14.25">
      <c r="A71" s="273" t="s">
        <v>177</v>
      </c>
      <c r="B71" s="215">
        <f>'Összesítő kiadás eredeti (2)'!AH65</f>
        <v>0</v>
      </c>
      <c r="C71" s="267">
        <f>'Összesítő kiadás módosított'!AH65</f>
        <v>0</v>
      </c>
      <c r="D71" s="268">
        <f>'Összesítő kiadás teljesítés'!AH65</f>
        <v>0</v>
      </c>
    </row>
    <row r="72" spans="1:4" ht="14.25">
      <c r="A72" s="20" t="s">
        <v>178</v>
      </c>
      <c r="B72" s="215">
        <f>'Összesítő kiadás eredeti (2)'!AH66</f>
        <v>0</v>
      </c>
      <c r="C72" s="216">
        <f>'Összesítő kiadás módosított'!AH66</f>
        <v>0</v>
      </c>
      <c r="D72" s="218">
        <f>'Összesítő kiadás teljesítés'!AH66</f>
        <v>0</v>
      </c>
    </row>
    <row r="73" spans="1:4" ht="14.25">
      <c r="A73" s="275" t="s">
        <v>96</v>
      </c>
      <c r="B73" s="215">
        <f>'Összesítő kiadás eredeti (2)'!AH67</f>
        <v>65723000</v>
      </c>
      <c r="C73" s="276">
        <f>'Összesítő kiadás módosított'!AH67</f>
        <v>68598754</v>
      </c>
      <c r="D73" s="277">
        <f>'Összesítő kiadás teljesítés'!AH67</f>
        <v>68205812</v>
      </c>
    </row>
    <row r="74" spans="1:3" ht="14.25">
      <c r="A74" s="175" t="s">
        <v>451</v>
      </c>
      <c r="B74" s="214"/>
      <c r="C74" t="s">
        <v>450</v>
      </c>
    </row>
    <row r="76" spans="1:4" ht="28.5">
      <c r="A76" s="5" t="s">
        <v>229</v>
      </c>
      <c r="B76" s="5" t="s">
        <v>243</v>
      </c>
      <c r="C76" s="87" t="s">
        <v>671</v>
      </c>
      <c r="D76" s="174" t="s">
        <v>668</v>
      </c>
    </row>
    <row r="77" spans="1:4" ht="25.5">
      <c r="A77" s="7" t="s">
        <v>184</v>
      </c>
      <c r="B77" s="217">
        <f>'összesítő bevétel eredeti'!P2</f>
        <v>0</v>
      </c>
      <c r="C77" s="218">
        <f>'összesítő bevétel módosított el'!Q2</f>
        <v>0</v>
      </c>
      <c r="D77" s="73">
        <f>'összesítő bevétel teljesítés'!Q2</f>
        <v>0</v>
      </c>
    </row>
    <row r="78" spans="1:4" ht="38.25">
      <c r="A78" s="7" t="s">
        <v>185</v>
      </c>
      <c r="B78" s="217">
        <f>'összesítő bevétel eredeti'!P3</f>
        <v>0</v>
      </c>
      <c r="C78" s="218">
        <f>'összesítő bevétel módosított el'!Q3</f>
        <v>0</v>
      </c>
      <c r="D78" s="73">
        <f>'összesítő bevétel teljesítés'!Q3</f>
        <v>0</v>
      </c>
    </row>
    <row r="79" spans="1:4" ht="38.25">
      <c r="A79" s="7" t="s">
        <v>186</v>
      </c>
      <c r="B79" s="217">
        <f>'összesítő bevétel eredeti'!P4</f>
        <v>0</v>
      </c>
      <c r="C79" s="218">
        <f>'összesítő bevétel módosított el'!Q4</f>
        <v>0</v>
      </c>
      <c r="D79" s="73">
        <f>'összesítő bevétel teljesítés'!Q4</f>
        <v>0</v>
      </c>
    </row>
    <row r="80" spans="1:4" ht="25.5">
      <c r="A80" s="7" t="s">
        <v>188</v>
      </c>
      <c r="B80" s="217">
        <f>'összesítő bevétel eredeti'!P5</f>
        <v>0</v>
      </c>
      <c r="C80" s="218">
        <f>'összesítő bevétel módosított el'!Q5</f>
        <v>0</v>
      </c>
      <c r="D80" s="73">
        <f>'összesítő bevétel teljesítés'!Q5</f>
        <v>0</v>
      </c>
    </row>
    <row r="81" spans="1:4" ht="25.5">
      <c r="A81" s="7" t="s">
        <v>189</v>
      </c>
      <c r="B81" s="217">
        <f>'összesítő bevétel eredeti'!P6</f>
        <v>0</v>
      </c>
      <c r="C81" s="218">
        <f>'összesítő bevétel módosított el'!Q6</f>
        <v>0</v>
      </c>
      <c r="D81" s="73">
        <f>'összesítő bevétel teljesítés'!Q6</f>
        <v>0</v>
      </c>
    </row>
    <row r="82" spans="1:4" ht="25.5">
      <c r="A82" s="278" t="s">
        <v>190</v>
      </c>
      <c r="B82" s="279">
        <f>'összesítő bevétel eredeti'!P7</f>
        <v>0</v>
      </c>
      <c r="C82" s="277">
        <f>'összesítő bevétel módosított el'!Q7</f>
        <v>0</v>
      </c>
      <c r="D82" s="231">
        <f>'összesítő bevétel teljesítés'!Q7</f>
        <v>0</v>
      </c>
    </row>
    <row r="83" spans="1:4" ht="38.25">
      <c r="A83" s="7" t="s">
        <v>191</v>
      </c>
      <c r="B83" s="217">
        <f>'összesítő bevétel eredeti'!P8</f>
        <v>254000</v>
      </c>
      <c r="C83" s="218">
        <f>'összesítő bevétel módosított el'!Q8</f>
        <v>2134935</v>
      </c>
      <c r="D83" s="73">
        <f>'összesítő bevétel teljesítés'!Q8</f>
        <v>2134935</v>
      </c>
    </row>
    <row r="84" spans="1:4" ht="25.5">
      <c r="A84" s="7" t="s">
        <v>192</v>
      </c>
      <c r="B84" s="217">
        <f>'összesítő bevétel eredeti'!P9</f>
        <v>0</v>
      </c>
      <c r="C84" s="218">
        <f>'összesítő bevétel módosított el'!Q9</f>
        <v>0</v>
      </c>
      <c r="D84" s="73">
        <f>'összesítő bevétel teljesítés'!Q9</f>
        <v>0</v>
      </c>
    </row>
    <row r="85" spans="1:4" ht="25.5">
      <c r="A85" s="7" t="s">
        <v>193</v>
      </c>
      <c r="B85" s="217">
        <f>'összesítő bevétel eredeti'!P10</f>
        <v>0</v>
      </c>
      <c r="C85" s="218">
        <f>'összesítő bevétel módosított el'!Q10</f>
        <v>0</v>
      </c>
      <c r="D85" s="73">
        <f>'összesítő bevétel teljesítés'!Q10</f>
        <v>0</v>
      </c>
    </row>
    <row r="86" spans="1:4" ht="38.25">
      <c r="A86" s="286" t="s">
        <v>194</v>
      </c>
      <c r="B86" s="287">
        <f>'összesítő bevétel eredeti'!P11</f>
        <v>254000</v>
      </c>
      <c r="C86" s="262">
        <f>'összesítő bevétel módosított el'!Q11</f>
        <v>2134935</v>
      </c>
      <c r="D86" s="288">
        <f>'összesítő bevétel teljesítés'!Q11</f>
        <v>2134935</v>
      </c>
    </row>
    <row r="87" spans="1:4" ht="25.5">
      <c r="A87" s="7" t="s">
        <v>195</v>
      </c>
      <c r="B87" s="217">
        <f>'összesítő bevétel eredeti'!P12</f>
        <v>0</v>
      </c>
      <c r="C87" s="218">
        <f>'összesítő bevétel módosított el'!Q12</f>
        <v>0</v>
      </c>
      <c r="D87" s="73">
        <f>'összesítő bevétel teljesítés'!Q12</f>
        <v>0</v>
      </c>
    </row>
    <row r="88" spans="1:4" ht="38.25">
      <c r="A88" s="293" t="s">
        <v>196</v>
      </c>
      <c r="B88" s="294">
        <f>'összesítő bevétel eredeti'!P13</f>
        <v>0</v>
      </c>
      <c r="C88" s="256">
        <f>'összesítő bevétel módosított el'!Q13</f>
        <v>0</v>
      </c>
      <c r="D88" s="295">
        <f>'összesítő bevétel teljesítés'!Q13</f>
        <v>0</v>
      </c>
    </row>
    <row r="89" spans="1:4" ht="25.5">
      <c r="A89" s="7" t="s">
        <v>197</v>
      </c>
      <c r="B89" s="217">
        <f>'összesítő bevétel eredeti'!P14</f>
        <v>0</v>
      </c>
      <c r="C89" s="218">
        <f>'összesítő bevétel módosított el'!Q14</f>
        <v>0</v>
      </c>
      <c r="D89" s="73">
        <f>'összesítő bevétel teljesítés'!Q14</f>
        <v>0</v>
      </c>
    </row>
    <row r="90" spans="1:4" ht="14.25">
      <c r="A90" s="7" t="s">
        <v>198</v>
      </c>
      <c r="B90" s="217">
        <f>'összesítő bevétel eredeti'!P15</f>
        <v>0</v>
      </c>
      <c r="C90" s="218">
        <f>'összesítő bevétel módosított el'!Q15</f>
        <v>0</v>
      </c>
      <c r="D90" s="73">
        <f>'összesítő bevétel teljesítés'!Q15</f>
        <v>0</v>
      </c>
    </row>
    <row r="91" spans="1:4" ht="25.5">
      <c r="A91" s="7" t="s">
        <v>199</v>
      </c>
      <c r="B91" s="217">
        <f>'összesítő bevétel eredeti'!P16</f>
        <v>0</v>
      </c>
      <c r="C91" s="218">
        <f>'összesítő bevétel módosított el'!Q16</f>
        <v>0</v>
      </c>
      <c r="D91" s="73">
        <f>'összesítő bevétel teljesítés'!Q16</f>
        <v>0</v>
      </c>
    </row>
    <row r="92" spans="1:4" ht="25.5">
      <c r="A92" s="7" t="s">
        <v>200</v>
      </c>
      <c r="B92" s="217">
        <f>'összesítő bevétel eredeti'!P17</f>
        <v>0</v>
      </c>
      <c r="C92" s="218">
        <f>'összesítő bevétel módosított el'!Q17</f>
        <v>0</v>
      </c>
      <c r="D92" s="73">
        <f>'összesítő bevétel teljesítés'!Q17</f>
        <v>0</v>
      </c>
    </row>
    <row r="93" spans="1:4" ht="38.25">
      <c r="A93" s="7" t="s">
        <v>201</v>
      </c>
      <c r="B93" s="217">
        <f>'összesítő bevétel eredeti'!P18</f>
        <v>0</v>
      </c>
      <c r="C93" s="218">
        <f>'összesítő bevétel módosított el'!Q18</f>
        <v>0</v>
      </c>
      <c r="D93" s="73">
        <f>'összesítő bevétel teljesítés'!Q18</f>
        <v>0</v>
      </c>
    </row>
    <row r="94" spans="1:4" ht="14.25">
      <c r="A94" s="7" t="s">
        <v>202</v>
      </c>
      <c r="B94" s="217">
        <f>'összesítő bevétel eredeti'!P19</f>
        <v>0</v>
      </c>
      <c r="C94" s="218">
        <f>'összesítő bevétel módosított el'!Q19</f>
        <v>0</v>
      </c>
      <c r="D94" s="73">
        <f>'összesítő bevétel teljesítés'!Q19</f>
        <v>0</v>
      </c>
    </row>
    <row r="95" spans="1:4" ht="25.5">
      <c r="A95" s="7" t="s">
        <v>203</v>
      </c>
      <c r="B95" s="217">
        <f>'összesítő bevétel eredeti'!P20</f>
        <v>0</v>
      </c>
      <c r="C95" s="218">
        <f>'összesítő bevétel módosított el'!Q20</f>
        <v>0</v>
      </c>
      <c r="D95" s="73">
        <f>'összesítő bevétel teljesítés'!Q20</f>
        <v>0</v>
      </c>
    </row>
    <row r="96" spans="1:4" ht="25.5">
      <c r="A96" s="7" t="s">
        <v>204</v>
      </c>
      <c r="B96" s="217">
        <f>'összesítő bevétel eredeti'!P21</f>
        <v>0</v>
      </c>
      <c r="C96" s="218">
        <f>'összesítő bevétel módosított el'!Q21</f>
        <v>0</v>
      </c>
      <c r="D96" s="73">
        <f>'összesítő bevétel teljesítés'!Q21</f>
        <v>0</v>
      </c>
    </row>
    <row r="97" spans="1:4" ht="14.25">
      <c r="A97" s="7" t="s">
        <v>205</v>
      </c>
      <c r="B97" s="217">
        <f>'összesítő bevétel eredeti'!P22</f>
        <v>0</v>
      </c>
      <c r="C97" s="218">
        <f>'összesítő bevétel módosított el'!Q22</f>
        <v>0</v>
      </c>
      <c r="D97" s="73">
        <f>'összesítő bevétel teljesítés'!Q22</f>
        <v>0</v>
      </c>
    </row>
    <row r="98" spans="1:4" ht="25.5">
      <c r="A98" s="296" t="s">
        <v>206</v>
      </c>
      <c r="B98" s="297">
        <f>'összesítő bevétel eredeti'!P23</f>
        <v>0</v>
      </c>
      <c r="C98" s="298">
        <f>'összesítő bevétel módosított el'!Q23</f>
        <v>0</v>
      </c>
      <c r="D98" s="229">
        <f>'összesítő bevétel teljesítés'!Q23</f>
        <v>0</v>
      </c>
    </row>
    <row r="99" spans="1:4" ht="25.5">
      <c r="A99" s="7" t="s">
        <v>207</v>
      </c>
      <c r="B99" s="217">
        <f>'összesítő bevétel eredeti'!P24</f>
        <v>0</v>
      </c>
      <c r="C99" s="218">
        <f>'összesítő bevétel módosított el'!Q24</f>
        <v>0</v>
      </c>
      <c r="D99" s="73">
        <f>'összesítő bevétel teljesítés'!Q24</f>
        <v>0</v>
      </c>
    </row>
    <row r="100" spans="1:4" ht="14.25">
      <c r="A100" s="7" t="s">
        <v>208</v>
      </c>
      <c r="B100" s="217">
        <f>'összesítő bevétel eredeti'!P25</f>
        <v>0</v>
      </c>
      <c r="C100" s="218">
        <f>'összesítő bevétel módosított el'!Q25</f>
        <v>0</v>
      </c>
      <c r="D100" s="73">
        <f>'összesítő bevétel teljesítés'!Q25</f>
        <v>0</v>
      </c>
    </row>
    <row r="101" spans="1:4" ht="25.5">
      <c r="A101" s="283" t="s">
        <v>209</v>
      </c>
      <c r="B101" s="284">
        <f>'összesítő bevétel eredeti'!P26</f>
        <v>0</v>
      </c>
      <c r="C101" s="265">
        <f>'összesítő bevétel módosított el'!Q26</f>
        <v>0</v>
      </c>
      <c r="D101" s="285">
        <f>'összesítő bevétel teljesítés'!Q26</f>
        <v>0</v>
      </c>
    </row>
    <row r="102" spans="1:4" ht="14.25">
      <c r="A102" s="10" t="s">
        <v>210</v>
      </c>
      <c r="B102" s="217">
        <f>'összesítő bevétel eredeti'!P27</f>
        <v>0</v>
      </c>
      <c r="C102" s="218">
        <f>'összesítő bevétel módosított el'!Q27</f>
        <v>0</v>
      </c>
      <c r="D102" s="73">
        <f>'összesítő bevétel teljesítés'!Q27</f>
        <v>0</v>
      </c>
    </row>
    <row r="103" spans="1:4" ht="14.25">
      <c r="A103" s="10" t="s">
        <v>211</v>
      </c>
      <c r="B103" s="217">
        <f>'összesítő bevétel eredeti'!P28</f>
        <v>0</v>
      </c>
      <c r="C103" s="218">
        <f>'összesítő bevétel módosított el'!Q28</f>
        <v>0</v>
      </c>
      <c r="D103" s="73">
        <f>'összesítő bevétel teljesítés'!Q28</f>
        <v>0</v>
      </c>
    </row>
    <row r="104" spans="1:4" ht="25.5">
      <c r="A104" s="7" t="s">
        <v>212</v>
      </c>
      <c r="B104" s="217">
        <f>'összesítő bevétel eredeti'!P29</f>
        <v>0</v>
      </c>
      <c r="C104" s="218">
        <f>'összesítő bevétel módosított el'!Q29</f>
        <v>0</v>
      </c>
      <c r="D104" s="73">
        <f>'összesítő bevétel teljesítés'!Q29</f>
        <v>0</v>
      </c>
    </row>
    <row r="105" spans="1:4" ht="25.5">
      <c r="A105" s="7" t="s">
        <v>213</v>
      </c>
      <c r="B105" s="217">
        <f>'összesítő bevétel eredeti'!P30</f>
        <v>0</v>
      </c>
      <c r="C105" s="218">
        <f>'összesítő bevétel módosított el'!Q30</f>
        <v>0</v>
      </c>
      <c r="D105" s="73">
        <f>'összesítő bevétel teljesítés'!Q30</f>
        <v>0</v>
      </c>
    </row>
    <row r="106" spans="1:4" ht="25.5">
      <c r="A106" s="7" t="s">
        <v>214</v>
      </c>
      <c r="B106" s="217">
        <f>'összesítő bevétel eredeti'!P31</f>
        <v>0</v>
      </c>
      <c r="C106" s="218">
        <f>'összesítő bevétel módosított el'!Q31</f>
        <v>0</v>
      </c>
      <c r="D106" s="73">
        <f>'összesítő bevétel teljesítés'!Q31</f>
        <v>0</v>
      </c>
    </row>
    <row r="107" spans="1:4" ht="14.25">
      <c r="A107" s="7" t="s">
        <v>215</v>
      </c>
      <c r="B107" s="217">
        <f>'összesítő bevétel eredeti'!P32</f>
        <v>0</v>
      </c>
      <c r="C107" s="218">
        <f>'összesítő bevétel módosított el'!Q32</f>
        <v>0</v>
      </c>
      <c r="D107" s="73">
        <f>'összesítő bevétel teljesítés'!Q32</f>
        <v>0</v>
      </c>
    </row>
    <row r="108" spans="1:4" ht="14.25">
      <c r="A108" s="7" t="s">
        <v>216</v>
      </c>
      <c r="B108" s="217">
        <f>'összesítő bevétel eredeti'!P33</f>
        <v>2000</v>
      </c>
      <c r="C108" s="218">
        <f>'összesítő bevétel módosított el'!Q33</f>
        <v>1900</v>
      </c>
      <c r="D108" s="73">
        <f>'összesítő bevétel teljesítés'!Q33</f>
        <v>67</v>
      </c>
    </row>
    <row r="109" spans="1:4" ht="25.5">
      <c r="A109" s="7" t="s">
        <v>217</v>
      </c>
      <c r="B109" s="217">
        <f>'összesítő bevétel eredeti'!P34</f>
        <v>0</v>
      </c>
      <c r="C109" s="218">
        <f>'összesítő bevétel módosított el'!Q34</f>
        <v>100</v>
      </c>
      <c r="D109" s="73">
        <f>'összesítő bevétel teljesítés'!Q34</f>
        <v>17</v>
      </c>
    </row>
    <row r="110" spans="1:4" ht="38.25">
      <c r="A110" s="289" t="s">
        <v>218</v>
      </c>
      <c r="B110" s="290">
        <f>'összesítő bevétel eredeti'!P35</f>
        <v>2000</v>
      </c>
      <c r="C110" s="291">
        <f>'összesítő bevétel módosított el'!Q35</f>
        <v>2000</v>
      </c>
      <c r="D110" s="292">
        <f>'összesítő bevétel teljesítés'!Q35</f>
        <v>84</v>
      </c>
    </row>
    <row r="111" spans="1:4" ht="38.25">
      <c r="A111" s="7" t="s">
        <v>219</v>
      </c>
      <c r="B111" s="217">
        <f>'összesítő bevétel eredeti'!P36</f>
        <v>0</v>
      </c>
      <c r="C111" s="218">
        <f>'összesítő bevétel módosított el'!Q36</f>
        <v>0</v>
      </c>
      <c r="D111" s="73">
        <f>'összesítő bevétel teljesítés'!Q36</f>
        <v>0</v>
      </c>
    </row>
    <row r="112" spans="1:4" ht="14.25">
      <c r="A112" s="7" t="s">
        <v>220</v>
      </c>
      <c r="B112" s="217">
        <f>'összesítő bevétel eredeti'!P37</f>
        <v>0</v>
      </c>
      <c r="C112" s="218">
        <f>'összesítő bevétel módosított el'!Q37</f>
        <v>0</v>
      </c>
      <c r="D112" s="73">
        <f>'összesítő bevétel teljesítés'!Q37</f>
        <v>0</v>
      </c>
    </row>
    <row r="113" spans="1:4" ht="25.5">
      <c r="A113" s="7" t="s">
        <v>221</v>
      </c>
      <c r="B113" s="217">
        <f>'összesítő bevétel eredeti'!P38</f>
        <v>0</v>
      </c>
      <c r="C113" s="218">
        <f>'összesítő bevétel módosított el'!Q38</f>
        <v>0</v>
      </c>
      <c r="D113" s="73">
        <f>'összesítő bevétel teljesítés'!Q38</f>
        <v>0</v>
      </c>
    </row>
    <row r="114" spans="1:4" ht="14.25">
      <c r="A114" s="7" t="s">
        <v>222</v>
      </c>
      <c r="B114" s="217">
        <f>'összesítő bevétel eredeti'!P39</f>
        <v>0</v>
      </c>
      <c r="C114" s="218">
        <f>'összesítő bevétel módosított el'!Q39</f>
        <v>0</v>
      </c>
      <c r="D114" s="73">
        <f>'összesítő bevétel teljesítés'!Q39</f>
        <v>0</v>
      </c>
    </row>
    <row r="115" spans="1:4" ht="25.5">
      <c r="A115" s="278" t="s">
        <v>223</v>
      </c>
      <c r="B115" s="279">
        <f>'összesítő bevétel eredeti'!P40</f>
        <v>0</v>
      </c>
      <c r="C115" s="277">
        <f>'összesítő bevétel módosított el'!Q40</f>
        <v>0</v>
      </c>
      <c r="D115" s="231">
        <f>'összesítő bevétel teljesítés'!Q40</f>
        <v>0</v>
      </c>
    </row>
    <row r="116" spans="1:4" ht="51">
      <c r="A116" s="7" t="s">
        <v>224</v>
      </c>
      <c r="B116" s="217">
        <f>'összesítő bevétel eredeti'!P41</f>
        <v>0</v>
      </c>
      <c r="C116" s="218">
        <f>'összesítő bevétel módosított el'!Q41</f>
        <v>0</v>
      </c>
      <c r="D116" s="73">
        <f>'összesítő bevétel teljesítés'!Q41</f>
        <v>0</v>
      </c>
    </row>
    <row r="117" spans="1:4" ht="25.5">
      <c r="A117" s="301" t="s">
        <v>225</v>
      </c>
      <c r="B117" s="302">
        <f>'összesítő bevétel eredeti'!P42</f>
        <v>0</v>
      </c>
      <c r="C117" s="258">
        <f>'összesítő bevétel módosított el'!Q42</f>
        <v>0</v>
      </c>
      <c r="D117" s="303">
        <f>'összesítő bevétel teljesítés'!Q42</f>
        <v>0</v>
      </c>
    </row>
    <row r="118" spans="1:4" ht="25.5">
      <c r="A118" s="283" t="s">
        <v>226</v>
      </c>
      <c r="B118" s="284">
        <f>'összesítő bevétel eredeti'!P43</f>
        <v>256000</v>
      </c>
      <c r="C118" s="265">
        <f>'összesítő bevétel módosított el'!Q43</f>
        <v>2136935</v>
      </c>
      <c r="D118" s="285">
        <f>'összesítő bevétel teljesítés'!Q43</f>
        <v>2135019</v>
      </c>
    </row>
    <row r="119" spans="1:4" ht="21">
      <c r="A119" s="12" t="s">
        <v>134</v>
      </c>
      <c r="B119" s="217">
        <f>'összesítő bevétel eredeti'!P44</f>
        <v>110000</v>
      </c>
      <c r="C119" s="218">
        <f>'összesítő bevétel módosított el'!Q44</f>
        <v>110285</v>
      </c>
      <c r="D119" s="73">
        <f>'összesítő bevétel teljesítés'!Q44</f>
        <v>110285</v>
      </c>
    </row>
    <row r="120" spans="1:4" ht="14.25">
      <c r="A120" s="14" t="s">
        <v>238</v>
      </c>
      <c r="B120" s="217">
        <f>'összesítő bevétel eredeti'!P45</f>
        <v>65357000</v>
      </c>
      <c r="C120" s="218">
        <f>'összesítő bevétel módosított el'!Q45</f>
        <v>66351534</v>
      </c>
      <c r="D120" s="73">
        <f>'összesítő bevétel teljesítés'!Q45</f>
        <v>66351534</v>
      </c>
    </row>
    <row r="121" spans="1:4" ht="14.25">
      <c r="A121" s="5" t="s">
        <v>227</v>
      </c>
      <c r="B121" s="217">
        <f>'összesítő bevétel eredeti'!P46</f>
        <v>65467000</v>
      </c>
      <c r="C121" s="218">
        <f>'összesítő bevétel módosított el'!Q46</f>
        <v>66461819</v>
      </c>
      <c r="D121" s="73">
        <f>'összesítő bevétel teljesítés'!Q46</f>
        <v>66461819</v>
      </c>
    </row>
    <row r="122" spans="1:4" ht="30.75" customHeight="1">
      <c r="A122" s="304" t="s">
        <v>228</v>
      </c>
      <c r="B122" s="290">
        <f>'összesítő bevétel eredeti'!P47</f>
        <v>65723000</v>
      </c>
      <c r="C122" s="291">
        <f>'összesítő bevétel módosított el'!Q47</f>
        <v>68598754</v>
      </c>
      <c r="D122" s="292">
        <f>'összesítő bevétel teljesítés'!Q47</f>
        <v>68596838</v>
      </c>
    </row>
    <row r="124" spans="1:2" ht="21">
      <c r="A124" s="176"/>
      <c r="B124" s="176"/>
    </row>
    <row r="125" spans="1:2" ht="15">
      <c r="A125" s="177"/>
      <c r="B125" s="177"/>
    </row>
    <row r="126" spans="1:2" ht="18.75">
      <c r="A126" s="178"/>
      <c r="B126" s="178"/>
    </row>
    <row r="127" spans="1:2" ht="15.75">
      <c r="A127" s="179"/>
      <c r="B127" s="179"/>
    </row>
    <row r="128" spans="1:2" ht="15.75">
      <c r="A128" s="179"/>
      <c r="B128" s="179"/>
    </row>
    <row r="129" spans="1:2" ht="15.75">
      <c r="A129" s="179"/>
      <c r="B129" s="179"/>
    </row>
    <row r="130" spans="1:2" ht="15.75">
      <c r="A130" s="179"/>
      <c r="B130" s="179"/>
    </row>
    <row r="131" spans="1:2" ht="15">
      <c r="A131" s="180"/>
      <c r="B131" s="180"/>
    </row>
    <row r="132" spans="1:2" ht="18.75">
      <c r="A132" s="181"/>
      <c r="B132" s="181"/>
    </row>
    <row r="133" spans="1:2" ht="18.75">
      <c r="A133" s="181"/>
      <c r="B133" s="181"/>
    </row>
    <row r="134" spans="1:2" ht="18.75">
      <c r="A134" s="181"/>
      <c r="B134" s="181"/>
    </row>
    <row r="135" spans="1:2" ht="18.75">
      <c r="A135" s="181"/>
      <c r="B135" s="181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28">
      <selection activeCell="K14" sqref="K14"/>
    </sheetView>
  </sheetViews>
  <sheetFormatPr defaultColWidth="9.00390625" defaultRowHeight="14.25"/>
  <cols>
    <col min="1" max="1" width="36.50390625" style="0" customWidth="1"/>
    <col min="2" max="2" width="14.00390625" style="0" customWidth="1"/>
    <col min="3" max="3" width="14.50390625" style="0" customWidth="1"/>
    <col min="4" max="4" width="13.875" style="0" customWidth="1"/>
  </cols>
  <sheetData>
    <row r="2" spans="1:4" ht="57.75" customHeight="1">
      <c r="A2" s="765" t="s">
        <v>891</v>
      </c>
      <c r="B2" s="765"/>
      <c r="C2" s="766"/>
      <c r="D2" s="766"/>
    </row>
    <row r="4" spans="1:4" ht="42.75">
      <c r="A4" s="5" t="s">
        <v>229</v>
      </c>
      <c r="B4" s="5" t="s">
        <v>243</v>
      </c>
      <c r="C4" s="173" t="s">
        <v>670</v>
      </c>
      <c r="D4" s="310" t="s">
        <v>668</v>
      </c>
    </row>
    <row r="5" spans="1:4" ht="31.5" customHeight="1">
      <c r="A5" s="7" t="s">
        <v>184</v>
      </c>
      <c r="B5" s="217">
        <f>'összesítő bevétel eredeti'!C2</f>
        <v>81903121</v>
      </c>
      <c r="C5" s="218">
        <f>'összesítő bevétel módosított el'!C2</f>
        <v>82313611</v>
      </c>
      <c r="D5" s="218">
        <f>'összesítő bevétel teljesítés'!C2</f>
        <v>82313611</v>
      </c>
    </row>
    <row r="6" spans="1:4" ht="31.5" customHeight="1">
      <c r="A6" s="7" t="s">
        <v>185</v>
      </c>
      <c r="B6" s="217">
        <f>'összesítő bevétel eredeti'!C3</f>
        <v>0</v>
      </c>
      <c r="C6" s="218">
        <f>'összesítő bevétel módosított el'!C3</f>
        <v>0</v>
      </c>
      <c r="D6" s="218">
        <f>'összesítő bevétel teljesítés'!C3</f>
        <v>0</v>
      </c>
    </row>
    <row r="7" spans="1:4" ht="31.5" customHeight="1">
      <c r="A7" s="7" t="s">
        <v>186</v>
      </c>
      <c r="B7" s="217">
        <f>'összesítő bevétel eredeti'!C4</f>
        <v>6432712</v>
      </c>
      <c r="C7" s="218">
        <f>'összesítő bevétel módosított el'!C4</f>
        <v>6432712</v>
      </c>
      <c r="D7" s="218">
        <f>'összesítő bevétel teljesítés'!C4</f>
        <v>6432712</v>
      </c>
    </row>
    <row r="8" spans="1:4" ht="31.5" customHeight="1">
      <c r="A8" s="7" t="s">
        <v>188</v>
      </c>
      <c r="B8" s="217">
        <f>'összesítő bevétel eredeti'!C5</f>
        <v>1200000</v>
      </c>
      <c r="C8" s="218">
        <f>'összesítő bevétel módosított el'!C5</f>
        <v>1200000</v>
      </c>
      <c r="D8" s="218">
        <f>'összesítő bevétel teljesítés'!C5</f>
        <v>1200000</v>
      </c>
    </row>
    <row r="9" spans="1:4" ht="31.5" customHeight="1">
      <c r="A9" s="7" t="s">
        <v>189</v>
      </c>
      <c r="B9" s="217">
        <f>'összesítő bevétel eredeti'!C6</f>
        <v>0</v>
      </c>
      <c r="C9" s="218">
        <f>'összesítő bevétel módosított el'!C6</f>
        <v>1312799</v>
      </c>
      <c r="D9" s="218">
        <f>'összesítő bevétel teljesítés'!C6</f>
        <v>1312799</v>
      </c>
    </row>
    <row r="10" spans="1:4" ht="31.5" customHeight="1">
      <c r="A10" s="289" t="s">
        <v>190</v>
      </c>
      <c r="B10" s="290">
        <f>'összesítő bevétel eredeti'!C7</f>
        <v>89535833</v>
      </c>
      <c r="C10" s="291">
        <f>'összesítő bevétel módosított el'!C7</f>
        <v>91259122</v>
      </c>
      <c r="D10" s="291">
        <f>'összesítő bevétel teljesítés'!C7</f>
        <v>91259122</v>
      </c>
    </row>
    <row r="11" spans="1:4" ht="31.5" customHeight="1">
      <c r="A11" s="7" t="s">
        <v>191</v>
      </c>
      <c r="B11" s="217">
        <f>'összesítő bevétel eredeti'!C8</f>
        <v>10532000</v>
      </c>
      <c r="C11" s="218">
        <f>'összesítő bevétel módosított el'!C8</f>
        <v>9721000</v>
      </c>
      <c r="D11" s="218">
        <f>'összesítő bevétel teljesítés'!C8</f>
        <v>9719352</v>
      </c>
    </row>
    <row r="12" spans="1:4" ht="31.5" customHeight="1">
      <c r="A12" s="7" t="s">
        <v>192</v>
      </c>
      <c r="B12" s="217">
        <f>'összesítő bevétel eredeti'!C9</f>
        <v>3292000</v>
      </c>
      <c r="C12" s="218">
        <f>'összesítő bevétel módosított el'!C9</f>
        <v>3509000</v>
      </c>
      <c r="D12" s="218">
        <f>'összesítő bevétel teljesítés'!C9</f>
        <v>3508200</v>
      </c>
    </row>
    <row r="13" spans="1:4" ht="31.5" customHeight="1">
      <c r="A13" s="7" t="s">
        <v>193</v>
      </c>
      <c r="B13" s="217">
        <f>'összesítő bevétel eredeti'!C10</f>
        <v>6790000</v>
      </c>
      <c r="C13" s="218">
        <f>'összesítő bevétel módosított el'!C10</f>
        <v>5412000</v>
      </c>
      <c r="D13" s="218">
        <f>'összesítő bevétel teljesítés'!C10</f>
        <v>5411547</v>
      </c>
    </row>
    <row r="14" spans="1:4" ht="31.5" customHeight="1">
      <c r="A14" s="286" t="s">
        <v>194</v>
      </c>
      <c r="B14" s="287">
        <f>'összesítő bevétel eredeti'!C11</f>
        <v>100067833</v>
      </c>
      <c r="C14" s="262">
        <f>'összesítő bevétel módosított el'!C11</f>
        <v>100980122</v>
      </c>
      <c r="D14" s="262">
        <f>'összesítő bevétel teljesítés'!C11</f>
        <v>100978474</v>
      </c>
    </row>
    <row r="15" spans="1:4" ht="31.5" customHeight="1">
      <c r="A15" s="7" t="s">
        <v>195</v>
      </c>
      <c r="B15" s="217">
        <f>'összesítő bevétel eredeti'!C12</f>
        <v>0</v>
      </c>
      <c r="C15" s="218">
        <f>'összesítő bevétel módosított el'!C12</f>
        <v>3970668</v>
      </c>
      <c r="D15" s="218">
        <f>'összesítő bevétel teljesítés'!C12</f>
        <v>3970668</v>
      </c>
    </row>
    <row r="16" spans="1:4" ht="31.5" customHeight="1">
      <c r="A16" s="293" t="s">
        <v>196</v>
      </c>
      <c r="B16" s="294">
        <f>'összesítő bevétel eredeti'!C13</f>
        <v>0</v>
      </c>
      <c r="C16" s="256">
        <f>'összesítő bevétel módosított el'!C13</f>
        <v>3970668</v>
      </c>
      <c r="D16" s="256">
        <f>'összesítő bevétel teljesítés'!C13</f>
        <v>3970668</v>
      </c>
    </row>
    <row r="17" spans="1:4" ht="31.5" customHeight="1">
      <c r="A17" s="7" t="s">
        <v>197</v>
      </c>
      <c r="B17" s="217">
        <f>'összesítő bevétel eredeti'!C14</f>
        <v>3400000</v>
      </c>
      <c r="C17" s="218">
        <f>'összesítő bevétel módosított el'!C14</f>
        <v>3123000</v>
      </c>
      <c r="D17" s="218">
        <f>'összesítő bevétel teljesítés'!C14</f>
        <v>3122015</v>
      </c>
    </row>
    <row r="18" spans="1:4" ht="31.5" customHeight="1">
      <c r="A18" s="7" t="s">
        <v>198</v>
      </c>
      <c r="B18" s="217">
        <f>'összesítő bevétel eredeti'!C15</f>
        <v>1600000</v>
      </c>
      <c r="C18" s="218">
        <f>'összesítő bevétel módosított el'!C15</f>
        <v>1418000</v>
      </c>
      <c r="D18" s="218">
        <f>'összesítő bevétel teljesítés'!C15</f>
        <v>1417515</v>
      </c>
    </row>
    <row r="19" spans="1:4" ht="31.5" customHeight="1">
      <c r="A19" s="7" t="s">
        <v>199</v>
      </c>
      <c r="B19" s="217">
        <f>'összesítő bevétel eredeti'!C16</f>
        <v>1800000</v>
      </c>
      <c r="C19" s="218">
        <f>'összesítő bevétel módosított el'!C16</f>
        <v>1705000</v>
      </c>
      <c r="D19" s="218">
        <f>'összesítő bevétel teljesítés'!C16</f>
        <v>1704500</v>
      </c>
    </row>
    <row r="20" spans="1:4" ht="31.5" customHeight="1">
      <c r="A20" s="7" t="s">
        <v>200</v>
      </c>
      <c r="B20" s="217">
        <f>'összesítő bevétel eredeti'!C17</f>
        <v>16000000</v>
      </c>
      <c r="C20" s="218">
        <f>'összesítő bevétel módosított el'!C17</f>
        <v>14037000</v>
      </c>
      <c r="D20" s="218">
        <f>'összesítő bevétel teljesítés'!C17</f>
        <v>14036899</v>
      </c>
    </row>
    <row r="21" spans="1:4" ht="31.5" customHeight="1">
      <c r="A21" s="7" t="s">
        <v>201</v>
      </c>
      <c r="B21" s="217">
        <f>'összesítő bevétel eredeti'!C18</f>
        <v>16000000</v>
      </c>
      <c r="C21" s="218">
        <f>'összesítő bevétel módosított el'!C18</f>
        <v>14037000</v>
      </c>
      <c r="D21" s="218">
        <f>'összesítő bevétel teljesítés'!C18</f>
        <v>14036899</v>
      </c>
    </row>
    <row r="22" spans="1:4" ht="31.5" customHeight="1">
      <c r="A22" s="7" t="s">
        <v>202</v>
      </c>
      <c r="B22" s="217">
        <f>'összesítő bevétel eredeti'!C19</f>
        <v>2000000</v>
      </c>
      <c r="C22" s="218">
        <f>'összesítő bevétel módosított el'!C19</f>
        <v>1960000</v>
      </c>
      <c r="D22" s="218">
        <f>'összesítő bevétel teljesítés'!C19</f>
        <v>1959430</v>
      </c>
    </row>
    <row r="23" spans="1:4" ht="31.5" customHeight="1">
      <c r="A23" s="7" t="s">
        <v>203</v>
      </c>
      <c r="B23" s="217">
        <f>'összesítő bevétel eredeti'!C20</f>
        <v>2000000</v>
      </c>
      <c r="C23" s="218">
        <f>'összesítő bevétel módosított el'!C20</f>
        <v>1960000</v>
      </c>
      <c r="D23" s="218">
        <f>'összesítő bevétel teljesítés'!C20</f>
        <v>1959430</v>
      </c>
    </row>
    <row r="24" spans="1:4" ht="31.5" customHeight="1">
      <c r="A24" s="7" t="s">
        <v>204</v>
      </c>
      <c r="B24" s="217">
        <f>'összesítő bevétel eredeti'!C21</f>
        <v>600000</v>
      </c>
      <c r="C24" s="218">
        <f>'összesítő bevétel módosított el'!C21</f>
        <v>285000</v>
      </c>
      <c r="D24" s="218">
        <f>'összesítő bevétel teljesítés'!C21</f>
        <v>284990</v>
      </c>
    </row>
    <row r="25" spans="1:4" ht="31.5" customHeight="1">
      <c r="A25" s="7" t="s">
        <v>205</v>
      </c>
      <c r="B25" s="217">
        <f>'összesítő bevétel eredeti'!C22</f>
        <v>600000</v>
      </c>
      <c r="C25" s="218">
        <f>'összesítő bevétel módosított el'!C22</f>
        <v>285000</v>
      </c>
      <c r="D25" s="218">
        <f>'összesítő bevétel teljesítés'!C22</f>
        <v>284990</v>
      </c>
    </row>
    <row r="26" spans="1:4" ht="31.5" customHeight="1">
      <c r="A26" s="9" t="s">
        <v>206</v>
      </c>
      <c r="B26" s="217">
        <f>'összesítő bevétel eredeti'!C23</f>
        <v>22000000</v>
      </c>
      <c r="C26" s="218">
        <f>'összesítő bevétel módosított el'!C23</f>
        <v>19405000</v>
      </c>
      <c r="D26" s="218">
        <f>'összesítő bevétel teljesítés'!C23</f>
        <v>19403334</v>
      </c>
    </row>
    <row r="27" spans="1:4" ht="31.5" customHeight="1">
      <c r="A27" s="7" t="s">
        <v>207</v>
      </c>
      <c r="B27" s="217">
        <f>'összesítő bevétel eredeti'!C24</f>
        <v>200000</v>
      </c>
      <c r="C27" s="218">
        <f>'összesítő bevétel módosított el'!C24</f>
        <v>83000</v>
      </c>
      <c r="D27" s="218">
        <f>'összesítő bevétel teljesítés'!C24</f>
        <v>82163</v>
      </c>
    </row>
    <row r="28" spans="1:4" ht="31.5" customHeight="1">
      <c r="A28" s="7" t="s">
        <v>208</v>
      </c>
      <c r="B28" s="217">
        <f>'összesítő bevétel eredeti'!C25</f>
        <v>50000</v>
      </c>
      <c r="C28" s="218">
        <f>'összesítő bevétel módosított el'!C25</f>
        <v>0</v>
      </c>
      <c r="D28" s="218">
        <f>'összesítő bevétel teljesítés'!C25</f>
        <v>0</v>
      </c>
    </row>
    <row r="29" spans="1:4" ht="31.5" customHeight="1">
      <c r="A29" s="299" t="s">
        <v>209</v>
      </c>
      <c r="B29" s="300">
        <f>'összesítő bevétel eredeti'!C26</f>
        <v>22200000</v>
      </c>
      <c r="C29" s="274">
        <f>'összesítő bevétel módosított el'!C26</f>
        <v>19488000</v>
      </c>
      <c r="D29" s="274">
        <f>'összesítő bevétel teljesítés'!C26</f>
        <v>19485497</v>
      </c>
    </row>
    <row r="30" spans="1:4" ht="31.5" customHeight="1">
      <c r="A30" s="10" t="s">
        <v>210</v>
      </c>
      <c r="B30" s="217">
        <f>'összesítő bevétel eredeti'!C27</f>
        <v>50000</v>
      </c>
      <c r="C30" s="218">
        <f>'összesítő bevétel módosított el'!C27</f>
        <v>0</v>
      </c>
      <c r="D30" s="218">
        <f>'összesítő bevétel teljesítés'!C27</f>
        <v>0</v>
      </c>
    </row>
    <row r="31" spans="1:4" ht="31.5" customHeight="1">
      <c r="A31" s="10" t="s">
        <v>211</v>
      </c>
      <c r="B31" s="217">
        <f>'összesítő bevétel eredeti'!C28</f>
        <v>2000000</v>
      </c>
      <c r="C31" s="218">
        <f>'összesítő bevétel módosított el'!C28</f>
        <v>0</v>
      </c>
      <c r="D31" s="218">
        <f>'összesítő bevétel teljesítés'!C28</f>
        <v>0</v>
      </c>
    </row>
    <row r="32" spans="1:4" ht="31.5" customHeight="1">
      <c r="A32" s="7" t="s">
        <v>212</v>
      </c>
      <c r="B32" s="217">
        <f>'összesítő bevétel eredeti'!C29</f>
        <v>1120000</v>
      </c>
      <c r="C32" s="218">
        <f>'összesítő bevétel módosított el'!C29</f>
        <v>770100</v>
      </c>
      <c r="D32" s="218">
        <f>'összesítő bevétel teljesítés'!C29</f>
        <v>768531</v>
      </c>
    </row>
    <row r="33" spans="1:4" ht="31.5" customHeight="1">
      <c r="A33" s="7" t="s">
        <v>213</v>
      </c>
      <c r="B33" s="217">
        <f>'összesítő bevétel eredeti'!C30</f>
        <v>860000</v>
      </c>
      <c r="C33" s="218">
        <f>'összesítő bevétel módosított el'!C30</f>
        <v>462000</v>
      </c>
      <c r="D33" s="218">
        <f>'összesítő bevétel teljesítés'!C30</f>
        <v>461400</v>
      </c>
    </row>
    <row r="34" spans="1:4" ht="31.5" customHeight="1">
      <c r="A34" s="7" t="s">
        <v>214</v>
      </c>
      <c r="B34" s="217">
        <f>'összesítő bevétel eredeti'!C31</f>
        <v>5035000</v>
      </c>
      <c r="C34" s="218">
        <f>'összesítő bevétel módosított el'!C31</f>
        <v>9245000</v>
      </c>
      <c r="D34" s="218">
        <f>'összesítő bevétel teljesítés'!C31</f>
        <v>7754159</v>
      </c>
    </row>
    <row r="35" spans="1:4" ht="31.5" customHeight="1">
      <c r="A35" s="7" t="s">
        <v>215</v>
      </c>
      <c r="B35" s="217">
        <f>'összesítő bevétel eredeti'!C32</f>
        <v>1970000</v>
      </c>
      <c r="C35" s="218">
        <f>'összesítő bevétel módosított el'!C32</f>
        <v>2438000</v>
      </c>
      <c r="D35" s="218">
        <f>'összesítő bevétel teljesítés'!C32</f>
        <v>2102871</v>
      </c>
    </row>
    <row r="36" spans="1:4" ht="31.5" customHeight="1">
      <c r="A36" s="7" t="s">
        <v>216</v>
      </c>
      <c r="B36" s="217">
        <f>'összesítő bevétel eredeti'!C33</f>
        <v>10000</v>
      </c>
      <c r="C36" s="218">
        <f>'összesítő bevétel módosított el'!C33</f>
        <v>1000</v>
      </c>
      <c r="D36" s="218">
        <f>'összesítő bevétel teljesítés'!C33</f>
        <v>516</v>
      </c>
    </row>
    <row r="37" spans="1:4" ht="31.5" customHeight="1">
      <c r="A37" s="7" t="s">
        <v>217</v>
      </c>
      <c r="B37" s="217">
        <f>'összesítő bevétel eredeti'!C34</f>
        <v>20000</v>
      </c>
      <c r="C37" s="218">
        <f>'összesítő bevétel módosított el'!C34</f>
        <v>1452000</v>
      </c>
      <c r="D37" s="218">
        <f>'összesítő bevétel teljesítés'!C34</f>
        <v>1450350</v>
      </c>
    </row>
    <row r="38" spans="1:4" ht="31.5" customHeight="1">
      <c r="A38" s="301" t="s">
        <v>218</v>
      </c>
      <c r="B38" s="302">
        <f>'összesítő bevétel eredeti'!C35</f>
        <v>10205000</v>
      </c>
      <c r="C38" s="258">
        <f>'összesítő bevétel módosított el'!C35</f>
        <v>13906100</v>
      </c>
      <c r="D38" s="258">
        <f>'összesítő bevétel teljesítés'!C35</f>
        <v>12076427</v>
      </c>
    </row>
    <row r="39" spans="1:4" ht="36.75" customHeight="1">
      <c r="A39" s="7" t="s">
        <v>219</v>
      </c>
      <c r="B39" s="217">
        <f>'összesítő bevétel eredeti'!C36</f>
        <v>150000</v>
      </c>
      <c r="C39" s="218">
        <f>'összesítő bevétel módosított el'!C36</f>
        <v>107000</v>
      </c>
      <c r="D39" s="218">
        <f>'összesítő bevétel teljesítés'!C36</f>
        <v>0</v>
      </c>
    </row>
    <row r="40" spans="1:4" ht="31.5" customHeight="1">
      <c r="A40" s="7" t="s">
        <v>220</v>
      </c>
      <c r="B40" s="217">
        <f>'összesítő bevétel eredeti'!C37</f>
        <v>0</v>
      </c>
      <c r="C40" s="218">
        <f>'összesítő bevétel módosított el'!C37</f>
        <v>0</v>
      </c>
      <c r="D40" s="218">
        <f>'összesítő bevétel teljesítés'!C37</f>
        <v>0</v>
      </c>
    </row>
    <row r="41" spans="1:4" ht="31.5" customHeight="1">
      <c r="A41" s="7" t="s">
        <v>221</v>
      </c>
      <c r="B41" s="217">
        <f>'összesítő bevétel eredeti'!C38</f>
        <v>280000</v>
      </c>
      <c r="C41" s="218">
        <f>'összesítő bevétel módosított el'!C38</f>
        <v>360000</v>
      </c>
      <c r="D41" s="218">
        <f>'összesítő bevétel teljesítés'!C38</f>
        <v>360000</v>
      </c>
    </row>
    <row r="42" spans="1:4" ht="31.5" customHeight="1">
      <c r="A42" s="7" t="s">
        <v>222</v>
      </c>
      <c r="B42" s="217">
        <f>'összesítő bevétel eredeti'!C39</f>
        <v>0</v>
      </c>
      <c r="C42" s="218">
        <f>'összesítő bevétel módosított el'!C39</f>
        <v>360000</v>
      </c>
      <c r="D42" s="218">
        <f>'összesítő bevétel teljesítés'!C39</f>
        <v>360000</v>
      </c>
    </row>
    <row r="43" spans="1:4" ht="31.5" customHeight="1">
      <c r="A43" s="280" t="s">
        <v>223</v>
      </c>
      <c r="B43" s="281">
        <f>'összesítő bevétel eredeti'!C40</f>
        <v>430000</v>
      </c>
      <c r="C43" s="282">
        <f>'összesítő bevétel módosított el'!C40</f>
        <v>467000</v>
      </c>
      <c r="D43" s="282">
        <f>'összesítő bevétel teljesítés'!C40</f>
        <v>360000</v>
      </c>
    </row>
    <row r="44" spans="1:4" ht="45" customHeight="1">
      <c r="A44" s="7" t="s">
        <v>224</v>
      </c>
      <c r="B44" s="217">
        <f>'összesítő bevétel eredeti'!C41</f>
        <v>0</v>
      </c>
      <c r="C44" s="218">
        <f>'összesítő bevétel módosított el'!C41</f>
        <v>300580</v>
      </c>
      <c r="D44" s="218">
        <f>'összesítő bevétel teljesítés'!C41</f>
        <v>0</v>
      </c>
    </row>
    <row r="45" spans="1:4" ht="31.5" customHeight="1">
      <c r="A45" s="301" t="s">
        <v>225</v>
      </c>
      <c r="B45" s="302">
        <f>'összesítő bevétel eredeti'!C42</f>
        <v>0</v>
      </c>
      <c r="C45" s="258">
        <f>'összesítő bevétel módosított el'!C42</f>
        <v>300580</v>
      </c>
      <c r="D45" s="258">
        <f>'összesítő bevétel teljesítés'!C42</f>
        <v>0</v>
      </c>
    </row>
    <row r="46" spans="1:4" ht="31.5" customHeight="1">
      <c r="A46" s="306" t="s">
        <v>226</v>
      </c>
      <c r="B46" s="307">
        <f>'összesítő bevétel eredeti'!C43</f>
        <v>132902833</v>
      </c>
      <c r="C46" s="308">
        <f>'összesítő bevétel módosított el'!C43</f>
        <v>139112470</v>
      </c>
      <c r="D46" s="308">
        <f>'összesítő bevétel teljesítés'!C43</f>
        <v>136871066</v>
      </c>
    </row>
    <row r="47" spans="1:4" ht="31.5" customHeight="1">
      <c r="A47" s="12" t="s">
        <v>134</v>
      </c>
      <c r="B47" s="217">
        <f>'összesítő bevétel eredeti'!C44</f>
        <v>5816000</v>
      </c>
      <c r="C47" s="218">
        <f>'összesítő bevétel módosított el'!C44</f>
        <v>9096158</v>
      </c>
      <c r="D47" s="218">
        <f>'összesítő bevétel teljesítés'!C44</f>
        <v>9096158</v>
      </c>
    </row>
    <row r="48" spans="1:4" ht="31.5" customHeight="1">
      <c r="A48" s="14" t="s">
        <v>238</v>
      </c>
      <c r="B48" s="217">
        <f>'összesítő bevétel eredeti'!C45</f>
        <v>0</v>
      </c>
      <c r="C48" s="218">
        <f>'összesítő bevétel módosított el'!C45</f>
        <v>0</v>
      </c>
      <c r="D48" s="218">
        <f>'összesítő bevétel teljesítés'!C45</f>
        <v>0</v>
      </c>
    </row>
    <row r="49" spans="1:4" ht="31.5" customHeight="1">
      <c r="A49" s="5" t="s">
        <v>227</v>
      </c>
      <c r="B49" s="217">
        <f>'összesítő bevétel eredeti'!C46</f>
        <v>5816000</v>
      </c>
      <c r="C49" s="218">
        <f>'összesítő bevétel módosított el'!C46</f>
        <v>9096158</v>
      </c>
      <c r="D49" s="218">
        <f>'összesítő bevétel teljesítés'!C46</f>
        <v>9096158</v>
      </c>
    </row>
    <row r="50" spans="1:4" ht="31.5" customHeight="1">
      <c r="A50" s="309" t="s">
        <v>228</v>
      </c>
      <c r="B50" s="294">
        <f>'összesítő bevétel eredeti'!C47</f>
        <v>138718833</v>
      </c>
      <c r="C50" s="256">
        <f>'összesítő bevétel módosított el'!C47</f>
        <v>148208628</v>
      </c>
      <c r="D50" s="256">
        <f>'összesítő bevétel teljesítés'!C47</f>
        <v>145967224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G68" sqref="G68"/>
    </sheetView>
  </sheetViews>
  <sheetFormatPr defaultColWidth="9.00390625" defaultRowHeight="14.25"/>
  <cols>
    <col min="1" max="1" width="32.875" style="0" customWidth="1"/>
    <col min="2" max="2" width="16.75390625" style="0" customWidth="1"/>
    <col min="3" max="3" width="16.375" style="0" customWidth="1"/>
    <col min="4" max="4" width="14.25390625" style="0" customWidth="1"/>
  </cols>
  <sheetData>
    <row r="2" spans="1:5" ht="44.25" customHeight="1">
      <c r="A2" s="762" t="s">
        <v>892</v>
      </c>
      <c r="B2" s="762"/>
      <c r="C2" s="766"/>
      <c r="D2" s="766"/>
      <c r="E2" s="766"/>
    </row>
    <row r="4" spans="1:4" ht="31.5" customHeight="1">
      <c r="A4" s="94" t="s">
        <v>2</v>
      </c>
      <c r="B4" s="94" t="s">
        <v>243</v>
      </c>
      <c r="C4" s="87" t="s">
        <v>670</v>
      </c>
      <c r="D4" s="5" t="s">
        <v>668</v>
      </c>
    </row>
    <row r="5" spans="1:4" ht="31.5" customHeight="1">
      <c r="A5" s="20" t="s">
        <v>5</v>
      </c>
      <c r="B5" s="215">
        <f>'Összesítő kiadás eredeti (2)'!D2</f>
        <v>11090000</v>
      </c>
      <c r="C5" s="218">
        <f>'Összesítő kiadás módosított'!D2</f>
        <v>10833795</v>
      </c>
      <c r="D5" s="218">
        <f>'Összesítő kiadás teljesítés'!D2</f>
        <v>10807786</v>
      </c>
    </row>
    <row r="6" spans="1:4" ht="31.5" customHeight="1">
      <c r="A6" s="20" t="s">
        <v>7</v>
      </c>
      <c r="B6" s="215">
        <f>'Összesítő kiadás eredeti (2)'!D3</f>
        <v>288000</v>
      </c>
      <c r="C6" s="218">
        <f>'Összesítő kiadás módosított'!D3</f>
        <v>196000</v>
      </c>
      <c r="D6" s="218">
        <f>'Összesítő kiadás teljesítés'!D3</f>
        <v>192000</v>
      </c>
    </row>
    <row r="7" spans="1:4" ht="40.5" customHeight="1">
      <c r="A7" s="20" t="s">
        <v>9</v>
      </c>
      <c r="B7" s="215">
        <f>'Összesítő kiadás eredeti (2)'!D4</f>
        <v>2064000</v>
      </c>
      <c r="C7" s="218">
        <f>'Összesítő kiadás módosított'!D4</f>
        <v>2065000</v>
      </c>
      <c r="D7" s="218">
        <f>'Összesítő kiadás teljesítés'!D4</f>
        <v>2064144</v>
      </c>
    </row>
    <row r="8" spans="1:4" ht="31.5" customHeight="1">
      <c r="A8" s="20" t="s">
        <v>110</v>
      </c>
      <c r="B8" s="215">
        <f>'Összesítő kiadás eredeti (2)'!D5</f>
        <v>200000</v>
      </c>
      <c r="C8" s="218">
        <f>'Összesítő kiadás módosított'!D5</f>
        <v>177000</v>
      </c>
      <c r="D8" s="218">
        <f>'Összesítő kiadás teljesítés'!D5</f>
        <v>176065</v>
      </c>
    </row>
    <row r="9" spans="1:4" ht="31.5" customHeight="1">
      <c r="A9" s="20" t="s">
        <v>11</v>
      </c>
      <c r="B9" s="215">
        <f>'Összesítő kiadás eredeti (2)'!D6</f>
        <v>330000</v>
      </c>
      <c r="C9" s="218">
        <f>'Összesítő kiadás módosított'!D6</f>
        <v>330000</v>
      </c>
      <c r="D9" s="218">
        <f>'Összesítő kiadás teljesítés'!D6</f>
        <v>330000</v>
      </c>
    </row>
    <row r="10" spans="1:4" ht="31.5" customHeight="1">
      <c r="A10" s="311" t="s">
        <v>163</v>
      </c>
      <c r="B10" s="215">
        <f>'Összesítő kiadás eredeti (2)'!D7</f>
        <v>13972000</v>
      </c>
      <c r="C10" s="265">
        <f>'Összesítő kiadás módosított'!D7</f>
        <v>13601795</v>
      </c>
      <c r="D10" s="265">
        <f>'Összesítő kiadás teljesítés'!D7</f>
        <v>13569995</v>
      </c>
    </row>
    <row r="11" spans="1:4" ht="31.5" customHeight="1">
      <c r="A11" s="20" t="s">
        <v>13</v>
      </c>
      <c r="B11" s="215">
        <f>'Összesítő kiadás eredeti (2)'!D8</f>
        <v>2964000</v>
      </c>
      <c r="C11" s="218">
        <f>'Összesítő kiadás módosított'!D8</f>
        <v>2941000</v>
      </c>
      <c r="D11" s="218">
        <f>'Összesítő kiadás teljesítés'!D8</f>
        <v>2938341</v>
      </c>
    </row>
    <row r="12" spans="1:4" ht="31.5" customHeight="1">
      <c r="A12" s="20" t="s">
        <v>15</v>
      </c>
      <c r="B12" s="215">
        <f>'Összesítő kiadás eredeti (2)'!D9</f>
        <v>48000</v>
      </c>
      <c r="C12" s="218">
        <f>'Összesítő kiadás módosított'!D9</f>
        <v>33000</v>
      </c>
      <c r="D12" s="218">
        <f>'Összesítő kiadás teljesítés'!D9</f>
        <v>31992</v>
      </c>
    </row>
    <row r="13" spans="1:4" ht="31.5" customHeight="1">
      <c r="A13" s="20" t="s">
        <v>17</v>
      </c>
      <c r="B13" s="215">
        <f>'Összesítő kiadás eredeti (2)'!D10</f>
        <v>0</v>
      </c>
      <c r="C13" s="218">
        <f>'Összesítő kiadás módosított'!D10</f>
        <v>29150</v>
      </c>
      <c r="D13" s="218">
        <f>'Összesítő kiadás teljesítés'!D10</f>
        <v>28584</v>
      </c>
    </row>
    <row r="14" spans="1:4" ht="31.5" customHeight="1">
      <c r="A14" s="20" t="s">
        <v>19</v>
      </c>
      <c r="B14" s="215">
        <f>'Összesítő kiadás eredeti (2)'!D11</f>
        <v>53000</v>
      </c>
      <c r="C14" s="218">
        <f>'Összesítő kiadás módosított'!D11</f>
        <v>36000</v>
      </c>
      <c r="D14" s="218">
        <f>'Összesítő kiadás teljesítés'!D11</f>
        <v>34462</v>
      </c>
    </row>
    <row r="15" spans="1:4" ht="31.5" customHeight="1">
      <c r="A15" s="257" t="s">
        <v>164</v>
      </c>
      <c r="B15" s="215">
        <f>'Összesítő kiadás eredeti (2)'!D12</f>
        <v>3065000</v>
      </c>
      <c r="C15" s="258">
        <f>'Összesítő kiadás módosított'!D12</f>
        <v>3039150</v>
      </c>
      <c r="D15" s="258">
        <f>'Összesítő kiadás teljesítés'!D12</f>
        <v>3033379</v>
      </c>
    </row>
    <row r="16" spans="1:4" ht="31.5" customHeight="1">
      <c r="A16" s="20" t="s">
        <v>21</v>
      </c>
      <c r="B16" s="215">
        <f>'Összesítő kiadás eredeti (2)'!D13</f>
        <v>50000</v>
      </c>
      <c r="C16" s="218">
        <f>'Összesítő kiadás módosított'!D13</f>
        <v>12000</v>
      </c>
      <c r="D16" s="218">
        <f>'Összesítő kiadás teljesítés'!D13</f>
        <v>11706</v>
      </c>
    </row>
    <row r="17" spans="1:4" ht="31.5" customHeight="1">
      <c r="A17" s="20" t="s">
        <v>23</v>
      </c>
      <c r="B17" s="215">
        <f>'Összesítő kiadás eredeti (2)'!D14</f>
        <v>0</v>
      </c>
      <c r="C17" s="218">
        <f>'Összesítő kiadás módosított'!D14</f>
        <v>0</v>
      </c>
      <c r="D17" s="218">
        <f>'Összesítő kiadás teljesítés'!D14</f>
        <v>0</v>
      </c>
    </row>
    <row r="18" spans="1:4" ht="31.5" customHeight="1">
      <c r="A18" s="20" t="s">
        <v>25</v>
      </c>
      <c r="B18" s="215">
        <f>'Összesítő kiadás eredeti (2)'!D15</f>
        <v>100000</v>
      </c>
      <c r="C18" s="218">
        <f>'Összesítő kiadás módosított'!D15</f>
        <v>67000</v>
      </c>
      <c r="D18" s="218">
        <f>'Összesítő kiadás teljesítés'!D15</f>
        <v>66396</v>
      </c>
    </row>
    <row r="19" spans="1:4" ht="31.5" customHeight="1">
      <c r="A19" s="20" t="s">
        <v>98</v>
      </c>
      <c r="B19" s="215">
        <f>'Összesítő kiadás eredeti (2)'!D16</f>
        <v>500000</v>
      </c>
      <c r="C19" s="218">
        <f>'Összesítő kiadás módosított'!D16</f>
        <v>232000</v>
      </c>
      <c r="D19" s="218">
        <f>'Összesítő kiadás teljesítés'!D16</f>
        <v>230697</v>
      </c>
    </row>
    <row r="20" spans="1:4" ht="31.5" customHeight="1">
      <c r="A20" s="20" t="s">
        <v>27</v>
      </c>
      <c r="B20" s="215">
        <f>'Összesítő kiadás eredeti (2)'!D17</f>
        <v>140000</v>
      </c>
      <c r="C20" s="218">
        <f>'Összesítő kiadás módosított'!D17</f>
        <v>78000</v>
      </c>
      <c r="D20" s="218">
        <f>'Összesítő kiadás teljesítés'!D17</f>
        <v>76510</v>
      </c>
    </row>
    <row r="21" spans="1:4" ht="31.5" customHeight="1">
      <c r="A21" s="20" t="s">
        <v>62</v>
      </c>
      <c r="B21" s="215">
        <f>'Összesítő kiadás eredeti (2)'!D18</f>
        <v>490000</v>
      </c>
      <c r="C21" s="218">
        <f>'Összesítő kiadás módosított'!D18</f>
        <v>480000</v>
      </c>
      <c r="D21" s="218">
        <f>'Összesítő kiadás teljesítés'!D18</f>
        <v>0</v>
      </c>
    </row>
    <row r="22" spans="1:4" ht="31.5" customHeight="1">
      <c r="A22" s="20" t="s">
        <v>29</v>
      </c>
      <c r="B22" s="215">
        <f>'Összesítő kiadás eredeti (2)'!D19</f>
        <v>2896833</v>
      </c>
      <c r="C22" s="218">
        <f>'Összesítő kiadás módosított'!D19</f>
        <v>2034000</v>
      </c>
      <c r="D22" s="218">
        <f>'Összesítő kiadás teljesítés'!D19</f>
        <v>1940281</v>
      </c>
    </row>
    <row r="23" spans="1:4" ht="31.5" customHeight="1">
      <c r="A23" s="20" t="s">
        <v>31</v>
      </c>
      <c r="B23" s="215">
        <f>'Összesítő kiadás eredeti (2)'!D20</f>
        <v>0</v>
      </c>
      <c r="C23" s="218">
        <f>'Összesítő kiadás módosított'!D20</f>
        <v>0</v>
      </c>
      <c r="D23" s="218">
        <f>'Összesítő kiadás teljesítés'!D20</f>
        <v>0</v>
      </c>
    </row>
    <row r="24" spans="1:4" ht="31.5" customHeight="1">
      <c r="A24" s="20" t="s">
        <v>33</v>
      </c>
      <c r="B24" s="215">
        <f>'Összesítő kiadás eredeti (2)'!D21</f>
        <v>260000</v>
      </c>
      <c r="C24" s="218">
        <f>'Összesítő kiadás módosított'!D21</f>
        <v>214000</v>
      </c>
      <c r="D24" s="218">
        <f>'Összesítő kiadás teljesítés'!D21</f>
        <v>212168</v>
      </c>
    </row>
    <row r="25" spans="1:4" ht="31.5" customHeight="1">
      <c r="A25" s="20" t="s">
        <v>35</v>
      </c>
      <c r="B25" s="215">
        <f>'Összesítő kiadás eredeti (2)'!D22</f>
        <v>0</v>
      </c>
      <c r="C25" s="218">
        <f>'Összesítő kiadás módosított'!D22</f>
        <v>0</v>
      </c>
      <c r="D25" s="218">
        <f>'Összesítő kiadás teljesítés'!D22</f>
        <v>0</v>
      </c>
    </row>
    <row r="26" spans="1:4" ht="31.5" customHeight="1">
      <c r="A26" s="20" t="s">
        <v>37</v>
      </c>
      <c r="B26" s="215">
        <f>'Összesítő kiadás eredeti (2)'!D23</f>
        <v>15000</v>
      </c>
      <c r="C26" s="218">
        <f>'Összesítő kiadás módosított'!D23</f>
        <v>9000</v>
      </c>
      <c r="D26" s="218">
        <f>'Összesítő kiadás teljesítés'!D23</f>
        <v>8807</v>
      </c>
    </row>
    <row r="27" spans="1:4" ht="31.5" customHeight="1">
      <c r="A27" s="20" t="s">
        <v>39</v>
      </c>
      <c r="B27" s="215">
        <f>'Összesítő kiadás eredeti (2)'!D24</f>
        <v>540000</v>
      </c>
      <c r="C27" s="218">
        <f>'Összesítő kiadás módosított'!D24</f>
        <v>367000</v>
      </c>
      <c r="D27" s="218">
        <f>'Összesítő kiadás teljesítés'!D24</f>
        <v>364941</v>
      </c>
    </row>
    <row r="28" spans="1:4" ht="31.5" customHeight="1">
      <c r="A28" s="20" t="s">
        <v>41</v>
      </c>
      <c r="B28" s="215">
        <f>'Összesítő kiadás eredeti (2)'!D25</f>
        <v>3580000</v>
      </c>
      <c r="C28" s="218">
        <f>'Összesítő kiadás módosított'!D25</f>
        <v>3336000</v>
      </c>
      <c r="D28" s="218">
        <f>'Összesítő kiadás teljesítés'!D25</f>
        <v>3327217</v>
      </c>
    </row>
    <row r="29" spans="1:4" ht="31.5" customHeight="1">
      <c r="A29" s="20" t="s">
        <v>43</v>
      </c>
      <c r="B29" s="215">
        <f>'Összesítő kiadás eredeti (2)'!D26</f>
        <v>3200000</v>
      </c>
      <c r="C29" s="218">
        <f>'Összesítő kiadás módosított'!D26</f>
        <v>4844000</v>
      </c>
      <c r="D29" s="218">
        <f>'Összesítő kiadás teljesítés'!D26</f>
        <v>4743972</v>
      </c>
    </row>
    <row r="30" spans="1:4" ht="31.5" customHeight="1">
      <c r="A30" s="20" t="s">
        <v>45</v>
      </c>
      <c r="B30" s="215">
        <f>'Összesítő kiadás eredeti (2)'!D27</f>
        <v>445000</v>
      </c>
      <c r="C30" s="218">
        <f>'Összesítő kiadás módosított'!D27</f>
        <v>420000</v>
      </c>
      <c r="D30" s="218">
        <f>'Összesítő kiadás teljesítés'!D27</f>
        <v>401048</v>
      </c>
    </row>
    <row r="31" spans="1:4" ht="31.5" customHeight="1">
      <c r="A31" s="20" t="s">
        <v>47</v>
      </c>
      <c r="B31" s="215">
        <f>'Összesítő kiadás eredeti (2)'!D28</f>
        <v>100000</v>
      </c>
      <c r="C31" s="218">
        <f>'Összesítő kiadás módosított'!D28</f>
        <v>128000</v>
      </c>
      <c r="D31" s="218">
        <f>'Összesítő kiadás teljesítés'!D28</f>
        <v>125559</v>
      </c>
    </row>
    <row r="32" spans="1:4" ht="31.5" customHeight="1">
      <c r="A32" s="20" t="s">
        <v>49</v>
      </c>
      <c r="B32" s="215">
        <f>'Összesítő kiadás eredeti (2)'!D29</f>
        <v>2880000</v>
      </c>
      <c r="C32" s="218">
        <f>'Összesítő kiadás módosított'!D29</f>
        <v>3095000</v>
      </c>
      <c r="D32" s="218">
        <f>'Összesítő kiadás teljesítés'!D29</f>
        <v>2876888</v>
      </c>
    </row>
    <row r="33" spans="1:4" ht="31.5" customHeight="1">
      <c r="A33" s="20" t="s">
        <v>51</v>
      </c>
      <c r="B33" s="215">
        <f>'Összesítő kiadás eredeti (2)'!D30</f>
        <v>0</v>
      </c>
      <c r="C33" s="218">
        <f>'Összesítő kiadás módosított'!D30</f>
        <v>0</v>
      </c>
      <c r="D33" s="218">
        <f>'Összesítő kiadás teljesítés'!D30</f>
        <v>0</v>
      </c>
    </row>
    <row r="34" spans="1:4" ht="31.5" customHeight="1">
      <c r="A34" s="20" t="s">
        <v>53</v>
      </c>
      <c r="B34" s="215">
        <f>'Összesítő kiadás eredeti (2)'!D31</f>
        <v>400000</v>
      </c>
      <c r="C34" s="218">
        <f>'Összesítő kiadás módosított'!D31</f>
        <v>295000</v>
      </c>
      <c r="D34" s="218">
        <f>'Összesítő kiadás teljesítés'!D31</f>
        <v>294906</v>
      </c>
    </row>
    <row r="35" spans="1:4" ht="31.5" customHeight="1">
      <c r="A35" s="20" t="s">
        <v>55</v>
      </c>
      <c r="B35" s="215">
        <f>'Összesítő kiadás eredeti (2)'!D32</f>
        <v>0</v>
      </c>
      <c r="C35" s="218">
        <f>'Összesítő kiadás módosított'!D32</f>
        <v>0</v>
      </c>
      <c r="D35" s="218">
        <f>'Összesítő kiadás teljesítés'!D32</f>
        <v>0</v>
      </c>
    </row>
    <row r="36" spans="1:4" ht="31.5" customHeight="1">
      <c r="A36" s="20" t="s">
        <v>57</v>
      </c>
      <c r="B36" s="215">
        <f>'Összesítő kiadás eredeti (2)'!D33</f>
        <v>340000</v>
      </c>
      <c r="C36" s="218">
        <f>'Összesítő kiadás módosított'!D33</f>
        <v>276000</v>
      </c>
      <c r="D36" s="218">
        <f>'Összesítő kiadás teljesítés'!D33</f>
        <v>257161</v>
      </c>
    </row>
    <row r="37" spans="1:4" ht="31.5" customHeight="1">
      <c r="A37" s="20" t="s">
        <v>59</v>
      </c>
      <c r="B37" s="215">
        <f>'Összesítő kiadás eredeti (2)'!D34</f>
        <v>2090000</v>
      </c>
      <c r="C37" s="218">
        <f>'Összesítő kiadás módosított'!D34</f>
        <v>1960000</v>
      </c>
      <c r="D37" s="218">
        <f>'Összesítő kiadás teljesítés'!D34</f>
        <v>1957775</v>
      </c>
    </row>
    <row r="38" spans="1:4" ht="31.5" customHeight="1">
      <c r="A38" s="20" t="s">
        <v>61</v>
      </c>
      <c r="B38" s="215">
        <f>'Összesítő kiadás eredeti (2)'!D35</f>
        <v>10000</v>
      </c>
      <c r="C38" s="218">
        <f>'Összesítő kiadás módosított'!D35</f>
        <v>0</v>
      </c>
      <c r="D38" s="218">
        <f>'Összesítő kiadás teljesítés'!D35</f>
        <v>0</v>
      </c>
    </row>
    <row r="39" spans="1:4" ht="31.5" customHeight="1">
      <c r="A39" s="20" t="s">
        <v>64</v>
      </c>
      <c r="B39" s="215">
        <f>'Összesítő kiadás eredeti (2)'!D36</f>
        <v>900000</v>
      </c>
      <c r="C39" s="218">
        <f>'Összesítő kiadás módosított'!D36</f>
        <v>778000</v>
      </c>
      <c r="D39" s="218">
        <f>'Összesítő kiadás teljesítés'!D36</f>
        <v>777217</v>
      </c>
    </row>
    <row r="40" spans="1:4" ht="31.5" customHeight="1">
      <c r="A40" s="20" t="s">
        <v>66</v>
      </c>
      <c r="B40" s="215">
        <f>'Összesítő kiadás eredeti (2)'!D37</f>
        <v>2385000</v>
      </c>
      <c r="C40" s="218">
        <f>'Összesítő kiadás módosított'!D37</f>
        <v>1775000</v>
      </c>
      <c r="D40" s="218">
        <f>'Összesítő kiadás teljesítés'!D37</f>
        <v>1572281</v>
      </c>
    </row>
    <row r="41" spans="1:4" ht="31.5" customHeight="1">
      <c r="A41" s="20" t="s">
        <v>165</v>
      </c>
      <c r="B41" s="215">
        <f>'Összesítő kiadás eredeti (2)'!D38</f>
        <v>5000</v>
      </c>
      <c r="C41" s="218">
        <f>'Összesítő kiadás módosított'!D38</f>
        <v>2000</v>
      </c>
      <c r="D41" s="218">
        <f>'Összesítő kiadás teljesítés'!D38</f>
        <v>1480</v>
      </c>
    </row>
    <row r="42" spans="1:4" ht="31.5" customHeight="1">
      <c r="A42" s="20" t="s">
        <v>68</v>
      </c>
      <c r="B42" s="215">
        <f>'Összesítő kiadás eredeti (2)'!D39</f>
        <v>5465000</v>
      </c>
      <c r="C42" s="218">
        <f>'Összesítő kiadás módosított'!D39</f>
        <v>4569000</v>
      </c>
      <c r="D42" s="218">
        <f>'Összesítő kiadás teljesítés'!D39</f>
        <v>4556286</v>
      </c>
    </row>
    <row r="43" spans="1:4" ht="31.5" customHeight="1">
      <c r="A43" s="20" t="s">
        <v>69</v>
      </c>
      <c r="B43" s="215">
        <f>'Összesítő kiadás eredeti (2)'!D40</f>
        <v>800000</v>
      </c>
      <c r="C43" s="218">
        <f>'Összesítő kiadás módosított'!D40</f>
        <v>1720000</v>
      </c>
      <c r="D43" s="218">
        <f>'Összesítő kiadás teljesítés'!D40</f>
        <v>1720000</v>
      </c>
    </row>
    <row r="44" spans="1:4" ht="31.5" customHeight="1">
      <c r="A44" s="20" t="s">
        <v>71</v>
      </c>
      <c r="B44" s="215">
        <f>'Összesítő kiadás eredeti (2)'!D41</f>
        <v>250000</v>
      </c>
      <c r="C44" s="218">
        <f>'Összesítő kiadás módosított'!D41</f>
        <v>150000</v>
      </c>
      <c r="D44" s="218">
        <f>'Összesítő kiadás teljesítés'!D41</f>
        <v>0</v>
      </c>
    </row>
    <row r="45" spans="1:4" ht="31.5" customHeight="1">
      <c r="A45" s="20" t="s">
        <v>166</v>
      </c>
      <c r="B45" s="215">
        <f>'Összesítő kiadás eredeti (2)'!D42</f>
        <v>0</v>
      </c>
      <c r="C45" s="218">
        <f>'Összesítő kiadás módosított'!D42</f>
        <v>0</v>
      </c>
      <c r="D45" s="218">
        <f>'Összesítő kiadás teljesítés'!D42</f>
        <v>0</v>
      </c>
    </row>
    <row r="46" spans="1:4" ht="31.5" customHeight="1">
      <c r="A46" s="20" t="s">
        <v>73</v>
      </c>
      <c r="B46" s="215">
        <f>'Összesítő kiadás eredeti (2)'!D43</f>
        <v>0</v>
      </c>
      <c r="C46" s="218">
        <f>'Összesítő kiadás módosított'!D43</f>
        <v>1000</v>
      </c>
      <c r="D46" s="218">
        <f>'Összesítő kiadás teljesítés'!D43</f>
        <v>90</v>
      </c>
    </row>
    <row r="47" spans="1:4" ht="31.5" customHeight="1">
      <c r="A47" s="20" t="s">
        <v>75</v>
      </c>
      <c r="B47" s="215">
        <f>'Összesítő kiadás eredeti (2)'!D44</f>
        <v>0</v>
      </c>
      <c r="C47" s="218">
        <f>'Összesítő kiadás módosított'!D44</f>
        <v>0</v>
      </c>
      <c r="D47" s="218">
        <f>'Összesítő kiadás teljesítés'!D44</f>
        <v>0</v>
      </c>
    </row>
    <row r="48" spans="1:4" ht="31.5" customHeight="1">
      <c r="A48" s="312" t="s">
        <v>167</v>
      </c>
      <c r="B48" s="215">
        <f>'Összesítő kiadás eredeti (2)'!D45</f>
        <v>27841833</v>
      </c>
      <c r="C48" s="268">
        <f>'Összesítő kiadás módosított'!D45</f>
        <v>26842000</v>
      </c>
      <c r="D48" s="268">
        <f>'Összesítő kiadás teljesítés'!D45</f>
        <v>25523386</v>
      </c>
    </row>
    <row r="49" spans="1:4" ht="31.5" customHeight="1">
      <c r="A49" s="20" t="s">
        <v>168</v>
      </c>
      <c r="B49" s="215">
        <f>'Összesítő kiadás eredeti (2)'!D46</f>
        <v>4000000</v>
      </c>
      <c r="C49" s="218">
        <f>'Összesítő kiadás módosított'!D46</f>
        <v>3746000</v>
      </c>
      <c r="D49" s="218">
        <f>'Összesítő kiadás teljesítés'!D46</f>
        <v>2141166</v>
      </c>
    </row>
    <row r="50" spans="1:4" ht="31.5" customHeight="1">
      <c r="A50" s="20" t="s">
        <v>169</v>
      </c>
      <c r="B50" s="215">
        <f>'Összesítő kiadás eredeti (2)'!D47</f>
        <v>280000</v>
      </c>
      <c r="C50" s="218">
        <f>'Összesítő kiadás módosított'!D47</f>
        <v>232000</v>
      </c>
      <c r="D50" s="218">
        <f>'Összesítő kiadás teljesítés'!D47</f>
        <v>232000</v>
      </c>
    </row>
    <row r="51" spans="1:4" ht="31.5" customHeight="1">
      <c r="A51" s="20" t="s">
        <v>77</v>
      </c>
      <c r="B51" s="215">
        <f>'Összesítő kiadás eredeti (2)'!D48</f>
        <v>0</v>
      </c>
      <c r="C51" s="218">
        <f>'Összesítő kiadás módosított'!D48</f>
        <v>0</v>
      </c>
      <c r="D51" s="218">
        <f>'Összesítő kiadás teljesítés'!D48</f>
        <v>0</v>
      </c>
    </row>
    <row r="52" spans="1:4" ht="31.5" customHeight="1">
      <c r="A52" s="313" t="s">
        <v>170</v>
      </c>
      <c r="B52" s="215">
        <f>'Összesítő kiadás eredeti (2)'!D49</f>
        <v>4280000</v>
      </c>
      <c r="C52" s="265">
        <f>'Összesítő kiadás módosított'!D49</f>
        <v>3978000</v>
      </c>
      <c r="D52" s="265">
        <f>'Összesítő kiadás teljesítés'!D49</f>
        <v>2373166</v>
      </c>
    </row>
    <row r="53" spans="1:4" ht="31.5" customHeight="1">
      <c r="A53" s="20" t="s">
        <v>79</v>
      </c>
      <c r="B53" s="215">
        <f>'Összesítő kiadás eredeti (2)'!D50</f>
        <v>0</v>
      </c>
      <c r="C53" s="218">
        <f>'Összesítő kiadás módosított'!D50</f>
        <v>640357</v>
      </c>
      <c r="D53" s="218">
        <f>'Összesítő kiadás teljesítés'!D50</f>
        <v>640357</v>
      </c>
    </row>
    <row r="54" spans="1:4" ht="69.75" customHeight="1">
      <c r="A54" s="20" t="s">
        <v>81</v>
      </c>
      <c r="B54" s="215">
        <f>'Összesítő kiadás eredeti (2)'!D51</f>
        <v>2593000</v>
      </c>
      <c r="C54" s="218">
        <f>'Összesítő kiadás módosított'!D51</f>
        <v>1567410</v>
      </c>
      <c r="D54" s="218">
        <f>'Összesítő kiadás teljesítés'!D51</f>
        <v>1555550</v>
      </c>
    </row>
    <row r="55" spans="1:4" ht="45" customHeight="1">
      <c r="A55" s="20" t="s">
        <v>83</v>
      </c>
      <c r="B55" s="215">
        <f>'Összesítő kiadás eredeti (2)'!D52</f>
        <v>2526000</v>
      </c>
      <c r="C55" s="218">
        <f>'Összesítő kiadás módosított'!D52</f>
        <v>0</v>
      </c>
      <c r="D55" s="218">
        <f>'Összesítő kiadás teljesítés'!D52</f>
        <v>0</v>
      </c>
    </row>
    <row r="56" spans="1:4" ht="54.75" customHeight="1">
      <c r="A56" s="20" t="s">
        <v>171</v>
      </c>
      <c r="B56" s="215">
        <f>'Összesítő kiadás eredeti (2)'!D53</f>
        <v>64000</v>
      </c>
      <c r="C56" s="218">
        <f>'Összesítő kiadás módosított'!D53</f>
        <v>1508000</v>
      </c>
      <c r="D56" s="218">
        <f>'Összesítő kiadás teljesítés'!D53</f>
        <v>1506167</v>
      </c>
    </row>
    <row r="57" spans="1:4" ht="51" customHeight="1">
      <c r="A57" s="20" t="s">
        <v>85</v>
      </c>
      <c r="B57" s="215">
        <f>'Összesítő kiadás eredeti (2)'!D54</f>
        <v>2900000</v>
      </c>
      <c r="C57" s="218">
        <f>'Összesítő kiadás módosított'!D54</f>
        <v>3310000</v>
      </c>
      <c r="D57" s="218">
        <f>'Összesítő kiadás teljesítés'!D54</f>
        <v>3309600</v>
      </c>
    </row>
    <row r="58" spans="1:4" ht="31.5" customHeight="1">
      <c r="A58" s="20" t="s">
        <v>87</v>
      </c>
      <c r="B58" s="215">
        <f>'Összesítő kiadás eredeti (2)'!D55</f>
        <v>0</v>
      </c>
      <c r="C58" s="218">
        <f>'Összesítő kiadás módosított'!D55</f>
        <v>0</v>
      </c>
      <c r="D58" s="218">
        <f>'Összesítő kiadás teljesítés'!D55</f>
        <v>0</v>
      </c>
    </row>
    <row r="59" spans="1:4" ht="31.5" customHeight="1">
      <c r="A59" s="269" t="s">
        <v>172</v>
      </c>
      <c r="B59" s="215">
        <f>'Összesítő kiadás eredeti (2)'!D56</f>
        <v>8083000</v>
      </c>
      <c r="C59" s="271">
        <f>'Összesítő kiadás módosított'!D56</f>
        <v>7025767</v>
      </c>
      <c r="D59" s="271">
        <f>'Összesítő kiadás teljesítés'!D56</f>
        <v>7011674</v>
      </c>
    </row>
    <row r="60" spans="1:4" ht="31.5" customHeight="1">
      <c r="A60" s="20" t="s">
        <v>89</v>
      </c>
      <c r="B60" s="215">
        <f>'Összesítő kiadás eredeti (2)'!D57</f>
        <v>0</v>
      </c>
      <c r="C60" s="218">
        <f>'Összesítő kiadás módosított'!D57</f>
        <v>87000</v>
      </c>
      <c r="D60" s="218">
        <f>'Összesítő kiadás teljesítés'!D57</f>
        <v>0</v>
      </c>
    </row>
    <row r="61" spans="1:4" ht="31.5" customHeight="1">
      <c r="A61" s="20" t="s">
        <v>91</v>
      </c>
      <c r="B61" s="215">
        <f>'Összesítő kiadás eredeti (2)'!D58</f>
        <v>0</v>
      </c>
      <c r="C61" s="218">
        <f>'Összesítő kiadás módosított'!D58</f>
        <v>0</v>
      </c>
      <c r="D61" s="218">
        <f>'Összesítő kiadás teljesítés'!D58</f>
        <v>0</v>
      </c>
    </row>
    <row r="62" spans="1:4" ht="31.5" customHeight="1">
      <c r="A62" s="20" t="s">
        <v>93</v>
      </c>
      <c r="B62" s="215">
        <f>'Összesítő kiadás eredeti (2)'!D59</f>
        <v>800000</v>
      </c>
      <c r="C62" s="218">
        <f>'Összesítő kiadás módosított'!D59</f>
        <v>814000</v>
      </c>
      <c r="D62" s="218">
        <f>'Összesítő kiadás teljesítés'!D59</f>
        <v>737295</v>
      </c>
    </row>
    <row r="63" spans="1:4" ht="31.5" customHeight="1">
      <c r="A63" s="20" t="s">
        <v>95</v>
      </c>
      <c r="B63" s="215">
        <f>'Összesítő kiadás eredeti (2)'!D60</f>
        <v>216000</v>
      </c>
      <c r="C63" s="218">
        <f>'Összesítő kiadás módosított'!D60</f>
        <v>268179</v>
      </c>
      <c r="D63" s="218">
        <f>'Összesítő kiadás teljesítés'!D60</f>
        <v>199075</v>
      </c>
    </row>
    <row r="64" spans="1:4" ht="31.5" customHeight="1">
      <c r="A64" s="314" t="s">
        <v>173</v>
      </c>
      <c r="B64" s="215">
        <f>'Összesítő kiadás eredeti (2)'!D61</f>
        <v>1016000</v>
      </c>
      <c r="C64" s="291">
        <f>'Összesítő kiadás módosított'!D61</f>
        <v>1169179</v>
      </c>
      <c r="D64" s="291">
        <f>'Összesítő kiadás teljesítés'!D61</f>
        <v>936370</v>
      </c>
    </row>
    <row r="65" spans="1:4" ht="31.5" customHeight="1">
      <c r="A65" s="20" t="s">
        <v>174</v>
      </c>
      <c r="B65" s="215">
        <f>'Összesítő kiadás eredeti (2)'!D62</f>
        <v>3580000</v>
      </c>
      <c r="C65" s="218">
        <f>'Összesítő kiadás módosított'!D62</f>
        <v>8234916</v>
      </c>
      <c r="D65" s="218">
        <f>'Összesítő kiadás teljesítés'!D62</f>
        <v>4599207</v>
      </c>
    </row>
    <row r="66" spans="1:4" ht="31.5" customHeight="1">
      <c r="A66" s="20" t="s">
        <v>175</v>
      </c>
      <c r="B66" s="215">
        <f>'Összesítő kiadás eredeti (2)'!D63</f>
        <v>5500000</v>
      </c>
      <c r="C66" s="218">
        <f>'Összesítő kiadás módosított'!D63</f>
        <v>9990644</v>
      </c>
      <c r="D66" s="218">
        <f>'Összesítő kiadás teljesítés'!D63</f>
        <v>7112617</v>
      </c>
    </row>
    <row r="67" spans="1:4" ht="31.5" customHeight="1">
      <c r="A67" s="20" t="s">
        <v>176</v>
      </c>
      <c r="B67" s="215">
        <f>'Összesítő kiadás eredeti (2)'!D64</f>
        <v>2448000</v>
      </c>
      <c r="C67" s="218">
        <f>'Összesítő kiadás módosított'!D64</f>
        <v>4399265</v>
      </c>
      <c r="D67" s="218">
        <f>'Összesítő kiadás teljesítés'!D64</f>
        <v>3090186</v>
      </c>
    </row>
    <row r="68" spans="1:4" ht="31.5" customHeight="1">
      <c r="A68" s="315" t="s">
        <v>177</v>
      </c>
      <c r="B68" s="215">
        <f>'Összesítő kiadás eredeti (2)'!D65</f>
        <v>11528000</v>
      </c>
      <c r="C68" s="305">
        <f>'Összesítő kiadás módosított'!D65</f>
        <v>22624825</v>
      </c>
      <c r="D68" s="305">
        <f>'Összesítő kiadás teljesítés'!D65</f>
        <v>14802010</v>
      </c>
    </row>
    <row r="69" spans="1:4" ht="31.5" customHeight="1">
      <c r="A69" s="20" t="s">
        <v>178</v>
      </c>
      <c r="B69" s="215">
        <f>'Összesítő kiadás eredeti (2)'!D66</f>
        <v>68933000</v>
      </c>
      <c r="C69" s="218">
        <f>'Összesítő kiadás módosított'!D66</f>
        <v>69927912</v>
      </c>
      <c r="D69" s="218">
        <f>'Összesítő kiadás teljesítés'!D66</f>
        <v>69927912</v>
      </c>
    </row>
    <row r="70" spans="1:4" ht="31.5" customHeight="1">
      <c r="A70" s="316" t="s">
        <v>96</v>
      </c>
      <c r="B70" s="215">
        <f>'Összesítő kiadás eredeti (2)'!D67</f>
        <v>138718833</v>
      </c>
      <c r="C70" s="282">
        <f>'Összesítő kiadás módosított'!D67</f>
        <v>148208628</v>
      </c>
      <c r="D70" s="282">
        <f>'Összesítő kiadás teljesítés'!D67</f>
        <v>137177892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63"/>
  <sheetViews>
    <sheetView zoomScalePageLayoutView="0" workbookViewId="0" topLeftCell="A61">
      <selection activeCell="G6" sqref="G6"/>
    </sheetView>
  </sheetViews>
  <sheetFormatPr defaultColWidth="9.00390625" defaultRowHeight="14.25"/>
  <cols>
    <col min="2" max="2" width="44.75390625" style="0" customWidth="1"/>
    <col min="3" max="3" width="13.25390625" style="0" customWidth="1"/>
    <col min="4" max="4" width="13.125" style="0" customWidth="1"/>
  </cols>
  <sheetData>
    <row r="2" ht="14.25">
      <c r="B2" t="s">
        <v>893</v>
      </c>
    </row>
    <row r="5" spans="1:4" ht="34.5" customHeight="1">
      <c r="A5" s="794" t="s">
        <v>678</v>
      </c>
      <c r="B5" s="784"/>
      <c r="C5" s="784"/>
      <c r="D5" s="784"/>
    </row>
    <row r="6" spans="1:4" ht="34.5" customHeight="1">
      <c r="A6" s="317" t="s">
        <v>679</v>
      </c>
      <c r="B6" s="317" t="s">
        <v>247</v>
      </c>
      <c r="C6" s="317" t="s">
        <v>680</v>
      </c>
      <c r="D6" s="317" t="s">
        <v>681</v>
      </c>
    </row>
    <row r="7" spans="1:4" ht="34.5" customHeight="1">
      <c r="A7" s="317">
        <v>1</v>
      </c>
      <c r="B7" s="317">
        <v>2</v>
      </c>
      <c r="C7" s="317">
        <v>3</v>
      </c>
      <c r="D7" s="317">
        <v>5</v>
      </c>
    </row>
    <row r="8" spans="1:4" ht="34.5" customHeight="1">
      <c r="A8" s="318" t="s">
        <v>682</v>
      </c>
      <c r="B8" s="319" t="s">
        <v>683</v>
      </c>
      <c r="C8" s="320">
        <v>716608</v>
      </c>
      <c r="D8" s="320">
        <v>659589</v>
      </c>
    </row>
    <row r="9" spans="1:4" ht="34.5" customHeight="1">
      <c r="A9" s="321" t="s">
        <v>684</v>
      </c>
      <c r="B9" s="322" t="s">
        <v>685</v>
      </c>
      <c r="C9" s="323">
        <v>716608</v>
      </c>
      <c r="D9" s="323">
        <v>659589</v>
      </c>
    </row>
    <row r="10" spans="1:4" ht="34.5" customHeight="1">
      <c r="A10" s="318" t="s">
        <v>686</v>
      </c>
      <c r="B10" s="319" t="s">
        <v>687</v>
      </c>
      <c r="C10" s="320">
        <v>1251294686</v>
      </c>
      <c r="D10" s="320">
        <v>1215266012</v>
      </c>
    </row>
    <row r="11" spans="1:4" ht="34.5" customHeight="1">
      <c r="A11" s="318" t="s">
        <v>688</v>
      </c>
      <c r="B11" s="319" t="s">
        <v>689</v>
      </c>
      <c r="C11" s="320">
        <v>3998241</v>
      </c>
      <c r="D11" s="320">
        <v>3346726</v>
      </c>
    </row>
    <row r="12" spans="1:4" ht="34.5" customHeight="1">
      <c r="A12" s="318" t="s">
        <v>690</v>
      </c>
      <c r="B12" s="319" t="s">
        <v>691</v>
      </c>
      <c r="C12" s="320">
        <v>157028</v>
      </c>
      <c r="D12" s="320">
        <v>1875778</v>
      </c>
    </row>
    <row r="13" spans="1:4" ht="34.5" customHeight="1">
      <c r="A13" s="321" t="s">
        <v>692</v>
      </c>
      <c r="B13" s="322" t="s">
        <v>693</v>
      </c>
      <c r="C13" s="323">
        <v>1255449955</v>
      </c>
      <c r="D13" s="323">
        <v>1220488516</v>
      </c>
    </row>
    <row r="14" spans="1:4" ht="34.5" customHeight="1">
      <c r="A14" s="318" t="s">
        <v>694</v>
      </c>
      <c r="B14" s="319" t="s">
        <v>695</v>
      </c>
      <c r="C14" s="320">
        <v>2000000</v>
      </c>
      <c r="D14" s="320">
        <v>2000000</v>
      </c>
    </row>
    <row r="15" spans="1:4" ht="34.5" customHeight="1">
      <c r="A15" s="318" t="s">
        <v>696</v>
      </c>
      <c r="B15" s="319" t="s">
        <v>697</v>
      </c>
      <c r="C15" s="320">
        <v>2000000</v>
      </c>
      <c r="D15" s="320">
        <v>2000000</v>
      </c>
    </row>
    <row r="16" spans="1:4" ht="34.5" customHeight="1">
      <c r="A16" s="321" t="s">
        <v>698</v>
      </c>
      <c r="B16" s="322" t="s">
        <v>699</v>
      </c>
      <c r="C16" s="323">
        <v>2000000</v>
      </c>
      <c r="D16" s="323">
        <v>2000000</v>
      </c>
    </row>
    <row r="17" spans="1:4" ht="34.5" customHeight="1">
      <c r="A17" s="321" t="s">
        <v>700</v>
      </c>
      <c r="B17" s="322" t="s">
        <v>701</v>
      </c>
      <c r="C17" s="323">
        <v>1258166563</v>
      </c>
      <c r="D17" s="323">
        <v>1223148105</v>
      </c>
    </row>
    <row r="18" spans="1:4" ht="34.5" customHeight="1">
      <c r="A18" s="318" t="s">
        <v>702</v>
      </c>
      <c r="B18" s="319" t="s">
        <v>703</v>
      </c>
      <c r="C18" s="320">
        <v>4635</v>
      </c>
      <c r="D18" s="320">
        <v>28515</v>
      </c>
    </row>
    <row r="19" spans="1:4" ht="34.5" customHeight="1">
      <c r="A19" s="321" t="s">
        <v>704</v>
      </c>
      <c r="B19" s="322" t="s">
        <v>705</v>
      </c>
      <c r="C19" s="323">
        <v>4635</v>
      </c>
      <c r="D19" s="323">
        <v>28515</v>
      </c>
    </row>
    <row r="20" spans="1:4" ht="34.5" customHeight="1">
      <c r="A20" s="318" t="s">
        <v>706</v>
      </c>
      <c r="B20" s="319" t="s">
        <v>707</v>
      </c>
      <c r="C20" s="320">
        <v>6007220</v>
      </c>
      <c r="D20" s="320">
        <v>9288233</v>
      </c>
    </row>
    <row r="21" spans="1:4" ht="34.5" customHeight="1">
      <c r="A21" s="321" t="s">
        <v>708</v>
      </c>
      <c r="B21" s="322" t="s">
        <v>709</v>
      </c>
      <c r="C21" s="323">
        <v>6007220</v>
      </c>
      <c r="D21" s="323">
        <v>9288233</v>
      </c>
    </row>
    <row r="22" spans="1:4" ht="34.5" customHeight="1">
      <c r="A22" s="321" t="s">
        <v>710</v>
      </c>
      <c r="B22" s="322" t="s">
        <v>711</v>
      </c>
      <c r="C22" s="323">
        <v>6011855</v>
      </c>
      <c r="D22" s="323">
        <v>9316748</v>
      </c>
    </row>
    <row r="23" spans="1:4" ht="34.5" customHeight="1">
      <c r="A23" s="318" t="s">
        <v>712</v>
      </c>
      <c r="B23" s="319" t="s">
        <v>713</v>
      </c>
      <c r="C23" s="320">
        <v>714066</v>
      </c>
      <c r="D23" s="320">
        <v>1348767</v>
      </c>
    </row>
    <row r="24" spans="1:4" ht="34.5" customHeight="1">
      <c r="A24" s="318" t="s">
        <v>714</v>
      </c>
      <c r="B24" s="319" t="s">
        <v>715</v>
      </c>
      <c r="C24" s="320">
        <v>77662</v>
      </c>
      <c r="D24" s="320">
        <v>8</v>
      </c>
    </row>
    <row r="25" spans="1:4" ht="34.5" customHeight="1">
      <c r="A25" s="318" t="s">
        <v>716</v>
      </c>
      <c r="B25" s="319" t="s">
        <v>717</v>
      </c>
      <c r="C25" s="320">
        <v>607308</v>
      </c>
      <c r="D25" s="320">
        <v>1094359</v>
      </c>
    </row>
    <row r="26" spans="1:4" ht="34.5" customHeight="1">
      <c r="A26" s="318" t="s">
        <v>718</v>
      </c>
      <c r="B26" s="319" t="s">
        <v>719</v>
      </c>
      <c r="C26" s="320">
        <v>29096</v>
      </c>
      <c r="D26" s="320">
        <v>254400</v>
      </c>
    </row>
    <row r="27" spans="1:4" ht="34.5" customHeight="1">
      <c r="A27" s="318" t="s">
        <v>720</v>
      </c>
      <c r="B27" s="319" t="s">
        <v>721</v>
      </c>
      <c r="C27" s="320">
        <v>3714192</v>
      </c>
      <c r="D27" s="320">
        <v>1825570</v>
      </c>
    </row>
    <row r="28" spans="1:4" ht="34.5" customHeight="1">
      <c r="A28" s="318" t="s">
        <v>722</v>
      </c>
      <c r="B28" s="319" t="s">
        <v>723</v>
      </c>
      <c r="C28" s="320">
        <v>265103</v>
      </c>
      <c r="D28" s="320">
        <v>0</v>
      </c>
    </row>
    <row r="29" spans="1:4" ht="34.5" customHeight="1">
      <c r="A29" s="318" t="s">
        <v>724</v>
      </c>
      <c r="B29" s="319" t="s">
        <v>725</v>
      </c>
      <c r="C29" s="320">
        <v>2659457</v>
      </c>
      <c r="D29" s="320">
        <v>1490521</v>
      </c>
    </row>
    <row r="30" spans="1:4" ht="34.5" customHeight="1">
      <c r="A30" s="318" t="s">
        <v>726</v>
      </c>
      <c r="B30" s="319" t="s">
        <v>727</v>
      </c>
      <c r="C30" s="320">
        <v>789632</v>
      </c>
      <c r="D30" s="320">
        <v>335049</v>
      </c>
    </row>
    <row r="31" spans="1:4" ht="34.5" customHeight="1">
      <c r="A31" s="318" t="s">
        <v>728</v>
      </c>
      <c r="B31" s="319" t="s">
        <v>729</v>
      </c>
      <c r="C31" s="320">
        <v>106403</v>
      </c>
      <c r="D31" s="320">
        <v>106403</v>
      </c>
    </row>
    <row r="32" spans="1:4" ht="34.5" customHeight="1">
      <c r="A32" s="318" t="s">
        <v>730</v>
      </c>
      <c r="B32" s="319" t="s">
        <v>731</v>
      </c>
      <c r="C32" s="320">
        <v>106403</v>
      </c>
      <c r="D32" s="320">
        <v>106403</v>
      </c>
    </row>
    <row r="33" spans="1:4" ht="34.5" customHeight="1">
      <c r="A33" s="318" t="s">
        <v>732</v>
      </c>
      <c r="B33" s="319" t="s">
        <v>733</v>
      </c>
      <c r="C33" s="320">
        <v>300580</v>
      </c>
      <c r="D33" s="320">
        <v>227100</v>
      </c>
    </row>
    <row r="34" spans="1:4" ht="34.5" customHeight="1">
      <c r="A34" s="318" t="s">
        <v>734</v>
      </c>
      <c r="B34" s="319" t="s">
        <v>735</v>
      </c>
      <c r="C34" s="320">
        <v>300580</v>
      </c>
      <c r="D34" s="320">
        <v>227100</v>
      </c>
    </row>
    <row r="35" spans="1:4" ht="34.5" customHeight="1">
      <c r="A35" s="321" t="s">
        <v>736</v>
      </c>
      <c r="B35" s="322" t="s">
        <v>737</v>
      </c>
      <c r="C35" s="323">
        <v>4835241</v>
      </c>
      <c r="D35" s="323">
        <v>3507840</v>
      </c>
    </row>
    <row r="36" spans="1:4" ht="34.5" customHeight="1">
      <c r="A36" s="318" t="s">
        <v>738</v>
      </c>
      <c r="B36" s="319" t="s">
        <v>739</v>
      </c>
      <c r="C36" s="320">
        <v>1000</v>
      </c>
      <c r="D36" s="320">
        <v>1000</v>
      </c>
    </row>
    <row r="37" spans="1:4" ht="34.5" customHeight="1">
      <c r="A37" s="321" t="s">
        <v>740</v>
      </c>
      <c r="B37" s="322" t="s">
        <v>741</v>
      </c>
      <c r="C37" s="323">
        <v>1000</v>
      </c>
      <c r="D37" s="323">
        <v>1000</v>
      </c>
    </row>
    <row r="38" spans="1:4" ht="34.5" customHeight="1">
      <c r="A38" s="321" t="s">
        <v>742</v>
      </c>
      <c r="B38" s="322" t="s">
        <v>743</v>
      </c>
      <c r="C38" s="323">
        <v>4836241</v>
      </c>
      <c r="D38" s="323">
        <v>3508840</v>
      </c>
    </row>
    <row r="39" spans="1:4" ht="34.5" customHeight="1">
      <c r="A39" s="318" t="s">
        <v>744</v>
      </c>
      <c r="B39" s="319" t="s">
        <v>745</v>
      </c>
      <c r="C39" s="320">
        <v>0</v>
      </c>
      <c r="D39" s="320">
        <v>71712</v>
      </c>
    </row>
    <row r="40" spans="1:4" ht="34.5" customHeight="1">
      <c r="A40" s="321" t="s">
        <v>746</v>
      </c>
      <c r="B40" s="322" t="s">
        <v>747</v>
      </c>
      <c r="C40" s="323">
        <v>0</v>
      </c>
      <c r="D40" s="323">
        <v>71712</v>
      </c>
    </row>
    <row r="41" spans="1:4" ht="34.5" customHeight="1">
      <c r="A41" s="321" t="s">
        <v>748</v>
      </c>
      <c r="B41" s="322" t="s">
        <v>749</v>
      </c>
      <c r="C41" s="323">
        <v>0</v>
      </c>
      <c r="D41" s="323">
        <v>71712</v>
      </c>
    </row>
    <row r="42" spans="1:4" ht="34.5" customHeight="1">
      <c r="A42" s="321" t="s">
        <v>750</v>
      </c>
      <c r="B42" s="322" t="s">
        <v>751</v>
      </c>
      <c r="C42" s="323">
        <v>1269014659</v>
      </c>
      <c r="D42" s="323">
        <v>1236045405</v>
      </c>
    </row>
    <row r="43" spans="1:4" ht="34.5" customHeight="1">
      <c r="A43" s="318" t="s">
        <v>752</v>
      </c>
      <c r="B43" s="319" t="s">
        <v>753</v>
      </c>
      <c r="C43" s="320">
        <v>1736732284</v>
      </c>
      <c r="D43" s="320">
        <v>1736732284</v>
      </c>
    </row>
    <row r="44" spans="1:4" ht="34.5" customHeight="1">
      <c r="A44" s="318" t="s">
        <v>754</v>
      </c>
      <c r="B44" s="319" t="s">
        <v>755</v>
      </c>
      <c r="C44" s="320">
        <v>2265372</v>
      </c>
      <c r="D44" s="320">
        <v>2265372</v>
      </c>
    </row>
    <row r="45" spans="1:4" ht="34.5" customHeight="1">
      <c r="A45" s="321" t="s">
        <v>756</v>
      </c>
      <c r="B45" s="322" t="s">
        <v>757</v>
      </c>
      <c r="C45" s="323">
        <v>2265372</v>
      </c>
      <c r="D45" s="323">
        <v>2265372</v>
      </c>
    </row>
    <row r="46" spans="1:4" ht="34.5" customHeight="1">
      <c r="A46" s="318" t="s">
        <v>758</v>
      </c>
      <c r="B46" s="319" t="s">
        <v>759</v>
      </c>
      <c r="C46" s="320">
        <v>-445446586</v>
      </c>
      <c r="D46" s="320">
        <v>-484256301</v>
      </c>
    </row>
    <row r="47" spans="1:4" ht="34.5" customHeight="1">
      <c r="A47" s="318" t="s">
        <v>760</v>
      </c>
      <c r="B47" s="319" t="s">
        <v>761</v>
      </c>
      <c r="C47" s="320">
        <v>-38809715</v>
      </c>
      <c r="D47" s="320">
        <v>-34688231</v>
      </c>
    </row>
    <row r="48" spans="1:4" ht="34.5" customHeight="1">
      <c r="A48" s="321" t="s">
        <v>762</v>
      </c>
      <c r="B48" s="322" t="s">
        <v>763</v>
      </c>
      <c r="C48" s="323">
        <v>1254741355</v>
      </c>
      <c r="D48" s="323">
        <v>1220053124</v>
      </c>
    </row>
    <row r="49" spans="1:4" ht="34.5" customHeight="1">
      <c r="A49" s="318" t="s">
        <v>764</v>
      </c>
      <c r="B49" s="319" t="s">
        <v>765</v>
      </c>
      <c r="C49" s="320">
        <v>516193</v>
      </c>
      <c r="D49" s="320">
        <v>83096</v>
      </c>
    </row>
    <row r="50" spans="1:4" ht="34.5" customHeight="1">
      <c r="A50" s="318" t="s">
        <v>766</v>
      </c>
      <c r="B50" s="319" t="s">
        <v>767</v>
      </c>
      <c r="C50" s="320">
        <v>47280</v>
      </c>
      <c r="D50" s="320">
        <v>206995</v>
      </c>
    </row>
    <row r="51" spans="1:4" ht="34.5" customHeight="1">
      <c r="A51" s="318" t="s">
        <v>768</v>
      </c>
      <c r="B51" s="319" t="s">
        <v>769</v>
      </c>
      <c r="C51" s="320">
        <v>5365852</v>
      </c>
      <c r="D51" s="320">
        <v>3331452</v>
      </c>
    </row>
    <row r="52" spans="1:4" ht="34.5" customHeight="1">
      <c r="A52" s="321" t="s">
        <v>770</v>
      </c>
      <c r="B52" s="322" t="s">
        <v>771</v>
      </c>
      <c r="C52" s="323">
        <v>5929325</v>
      </c>
      <c r="D52" s="323">
        <v>3621543</v>
      </c>
    </row>
    <row r="53" spans="1:4" ht="34.5" customHeight="1">
      <c r="A53" s="318" t="s">
        <v>772</v>
      </c>
      <c r="B53" s="319" t="s">
        <v>773</v>
      </c>
      <c r="C53" s="320">
        <v>3576378</v>
      </c>
      <c r="D53" s="320">
        <v>3593194</v>
      </c>
    </row>
    <row r="54" spans="1:4" ht="34.5" customHeight="1">
      <c r="A54" s="318" t="s">
        <v>774</v>
      </c>
      <c r="B54" s="319" t="s">
        <v>775</v>
      </c>
      <c r="C54" s="320">
        <v>3576378</v>
      </c>
      <c r="D54" s="320">
        <v>3593194</v>
      </c>
    </row>
    <row r="55" spans="1:4" ht="34.5" customHeight="1">
      <c r="A55" s="321" t="s">
        <v>776</v>
      </c>
      <c r="B55" s="322" t="s">
        <v>777</v>
      </c>
      <c r="C55" s="323">
        <v>3576378</v>
      </c>
      <c r="D55" s="323">
        <v>3593194</v>
      </c>
    </row>
    <row r="56" spans="1:4" ht="34.5" customHeight="1">
      <c r="A56" s="318" t="s">
        <v>778</v>
      </c>
      <c r="B56" s="319" t="s">
        <v>779</v>
      </c>
      <c r="C56" s="320">
        <v>3443890</v>
      </c>
      <c r="D56" s="320">
        <v>3443890</v>
      </c>
    </row>
    <row r="57" spans="1:4" ht="34.5" customHeight="1">
      <c r="A57" s="318" t="s">
        <v>780</v>
      </c>
      <c r="B57" s="319" t="s">
        <v>781</v>
      </c>
      <c r="C57" s="320">
        <v>0</v>
      </c>
      <c r="D57" s="320">
        <v>18525</v>
      </c>
    </row>
    <row r="58" spans="1:4" ht="34.5" customHeight="1">
      <c r="A58" s="321" t="s">
        <v>782</v>
      </c>
      <c r="B58" s="322" t="s">
        <v>783</v>
      </c>
      <c r="C58" s="323">
        <v>3443890</v>
      </c>
      <c r="D58" s="323">
        <v>3462415</v>
      </c>
    </row>
    <row r="59" spans="1:4" ht="34.5" customHeight="1">
      <c r="A59" s="321" t="s">
        <v>784</v>
      </c>
      <c r="B59" s="322" t="s">
        <v>785</v>
      </c>
      <c r="C59" s="323">
        <v>12949593</v>
      </c>
      <c r="D59" s="323">
        <v>10677152</v>
      </c>
    </row>
    <row r="60" spans="1:4" ht="34.5" customHeight="1">
      <c r="A60" s="318" t="s">
        <v>786</v>
      </c>
      <c r="B60" s="319" t="s">
        <v>787</v>
      </c>
      <c r="C60" s="320">
        <v>1323711</v>
      </c>
      <c r="D60" s="320">
        <v>1344461</v>
      </c>
    </row>
    <row r="61" spans="1:4" ht="34.5" customHeight="1">
      <c r="A61" s="318" t="s">
        <v>788</v>
      </c>
      <c r="B61" s="319" t="s">
        <v>789</v>
      </c>
      <c r="C61" s="320">
        <v>0</v>
      </c>
      <c r="D61" s="320">
        <v>3970668</v>
      </c>
    </row>
    <row r="62" spans="1:4" ht="34.5" customHeight="1">
      <c r="A62" s="321" t="s">
        <v>790</v>
      </c>
      <c r="B62" s="322" t="s">
        <v>791</v>
      </c>
      <c r="C62" s="323">
        <v>1323711</v>
      </c>
      <c r="D62" s="323">
        <v>5315129</v>
      </c>
    </row>
    <row r="63" spans="1:4" ht="34.5" customHeight="1">
      <c r="A63" s="321" t="s">
        <v>792</v>
      </c>
      <c r="B63" s="322" t="s">
        <v>793</v>
      </c>
      <c r="C63" s="323">
        <v>1269014659</v>
      </c>
      <c r="D63" s="323">
        <v>1236045405</v>
      </c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2" sqref="A2:J2"/>
    </sheetView>
  </sheetViews>
  <sheetFormatPr defaultColWidth="9.00390625" defaultRowHeight="14.25"/>
  <cols>
    <col min="1" max="1" width="7.25390625" style="0" customWidth="1"/>
    <col min="2" max="2" width="6.25390625" style="0" customWidth="1"/>
    <col min="4" max="4" width="12.375" style="0" customWidth="1"/>
    <col min="5" max="5" width="13.25390625" style="0" customWidth="1"/>
    <col min="9" max="9" width="13.50390625" style="0" customWidth="1"/>
    <col min="10" max="10" width="13.25390625" style="0" customWidth="1"/>
  </cols>
  <sheetData>
    <row r="2" spans="1:10" ht="15.75">
      <c r="A2" s="801" t="s">
        <v>875</v>
      </c>
      <c r="B2" s="769"/>
      <c r="C2" s="769"/>
      <c r="D2" s="769"/>
      <c r="E2" s="769"/>
      <c r="F2" s="769"/>
      <c r="G2" s="769"/>
      <c r="H2" s="769"/>
      <c r="I2" s="769"/>
      <c r="J2" s="769"/>
    </row>
    <row r="4" spans="1:10" ht="14.25">
      <c r="A4" s="796"/>
      <c r="B4" s="796"/>
      <c r="C4" s="796"/>
      <c r="D4" s="796"/>
      <c r="E4" s="796"/>
      <c r="F4" s="796"/>
      <c r="G4" s="796"/>
      <c r="H4" s="796"/>
      <c r="I4" s="184"/>
      <c r="J4" s="184"/>
    </row>
    <row r="6" spans="1:10" ht="15.75">
      <c r="A6" s="797"/>
      <c r="B6" s="797"/>
      <c r="C6" s="798"/>
      <c r="D6" s="798"/>
      <c r="E6" s="798"/>
      <c r="F6" s="798"/>
      <c r="G6" s="798"/>
      <c r="H6" s="798"/>
      <c r="I6" s="798"/>
      <c r="J6" s="798"/>
    </row>
    <row r="7" spans="1:10" ht="15.75">
      <c r="A7" s="168"/>
      <c r="B7" s="168"/>
      <c r="C7" s="168"/>
      <c r="D7" s="168"/>
      <c r="E7" s="168"/>
      <c r="F7" s="168"/>
      <c r="G7" s="168"/>
      <c r="H7" s="168"/>
      <c r="I7" s="799" t="s">
        <v>370</v>
      </c>
      <c r="J7" s="799"/>
    </row>
    <row r="8" spans="1:10" ht="15.75">
      <c r="A8" s="800" t="s">
        <v>229</v>
      </c>
      <c r="B8" s="800"/>
      <c r="C8" s="800"/>
      <c r="D8" s="800"/>
      <c r="E8" s="800"/>
      <c r="F8" s="800" t="s">
        <v>452</v>
      </c>
      <c r="G8" s="800"/>
      <c r="H8" s="800"/>
      <c r="I8" s="800"/>
      <c r="J8" s="800"/>
    </row>
    <row r="9" spans="1:10" ht="15.75">
      <c r="A9" s="802" t="s">
        <v>453</v>
      </c>
      <c r="B9" s="802"/>
      <c r="C9" s="802"/>
      <c r="D9" s="802"/>
      <c r="E9" s="802"/>
      <c r="F9" s="802" t="s">
        <v>454</v>
      </c>
      <c r="G9" s="802"/>
      <c r="H9" s="802"/>
      <c r="I9" s="802"/>
      <c r="J9" s="802"/>
    </row>
    <row r="10" spans="1:10" ht="14.25">
      <c r="A10" s="795"/>
      <c r="B10" s="795" t="s">
        <v>275</v>
      </c>
      <c r="C10" s="795" t="s">
        <v>247</v>
      </c>
      <c r="D10" s="795" t="s">
        <v>276</v>
      </c>
      <c r="E10" s="795" t="s">
        <v>668</v>
      </c>
      <c r="F10" s="795"/>
      <c r="G10" s="795" t="s">
        <v>275</v>
      </c>
      <c r="H10" s="795" t="s">
        <v>247</v>
      </c>
      <c r="I10" s="795" t="s">
        <v>276</v>
      </c>
      <c r="J10" s="795" t="s">
        <v>668</v>
      </c>
    </row>
    <row r="11" spans="1:10" ht="14.25">
      <c r="A11" s="795"/>
      <c r="B11" s="795"/>
      <c r="C11" s="795"/>
      <c r="D11" s="795"/>
      <c r="E11" s="795"/>
      <c r="F11" s="795"/>
      <c r="G11" s="795"/>
      <c r="H11" s="795"/>
      <c r="I11" s="795"/>
      <c r="J11" s="795"/>
    </row>
    <row r="12" spans="1:10" ht="89.25">
      <c r="A12" s="185" t="s">
        <v>455</v>
      </c>
      <c r="B12" s="185" t="s">
        <v>280</v>
      </c>
      <c r="C12" s="118" t="s">
        <v>299</v>
      </c>
      <c r="D12" s="119" t="s">
        <v>300</v>
      </c>
      <c r="E12" s="182">
        <f>'összesítő bevétel teljesítés'!B11</f>
        <v>103113409</v>
      </c>
      <c r="F12" s="185" t="s">
        <v>455</v>
      </c>
      <c r="G12" s="185" t="s">
        <v>280</v>
      </c>
      <c r="H12" s="118" t="s">
        <v>281</v>
      </c>
      <c r="I12" s="119" t="s">
        <v>282</v>
      </c>
      <c r="J12" s="186">
        <f>'Összesítő kiadás teljesítés'!C7</f>
        <v>59729440</v>
      </c>
    </row>
    <row r="13" spans="1:10" ht="89.25">
      <c r="A13" s="185"/>
      <c r="B13" s="185" t="s">
        <v>283</v>
      </c>
      <c r="C13" s="118" t="s">
        <v>302</v>
      </c>
      <c r="D13" s="119" t="s">
        <v>303</v>
      </c>
      <c r="E13" s="182">
        <f>'összesítő bevétel teljesítés'!B26</f>
        <v>19485497</v>
      </c>
      <c r="F13" s="185"/>
      <c r="G13" s="185" t="s">
        <v>283</v>
      </c>
      <c r="H13" s="118" t="s">
        <v>284</v>
      </c>
      <c r="I13" s="119" t="s">
        <v>285</v>
      </c>
      <c r="J13" s="186">
        <f>'Összesítő kiadás teljesítés'!C12</f>
        <v>15555764</v>
      </c>
    </row>
    <row r="14" spans="1:10" ht="25.5">
      <c r="A14" s="185"/>
      <c r="B14" s="185" t="s">
        <v>286</v>
      </c>
      <c r="C14" s="118" t="s">
        <v>305</v>
      </c>
      <c r="D14" s="119" t="s">
        <v>306</v>
      </c>
      <c r="E14" s="182">
        <f>'összesítő bevétel teljesítés'!B35</f>
        <v>12076511</v>
      </c>
      <c r="F14" s="185"/>
      <c r="G14" s="185" t="s">
        <v>286</v>
      </c>
      <c r="H14" s="118" t="s">
        <v>287</v>
      </c>
      <c r="I14" s="119" t="s">
        <v>288</v>
      </c>
      <c r="J14" s="186">
        <f>'Összesítő kiadás teljesítés'!C45</f>
        <v>35047368</v>
      </c>
    </row>
    <row r="15" spans="1:10" ht="51">
      <c r="A15" s="185"/>
      <c r="B15" s="185" t="s">
        <v>289</v>
      </c>
      <c r="C15" s="118" t="s">
        <v>308</v>
      </c>
      <c r="D15" s="119" t="s">
        <v>309</v>
      </c>
      <c r="E15" s="182">
        <f>'összesítő bevétel teljesítés'!B40</f>
        <v>360000</v>
      </c>
      <c r="F15" s="185"/>
      <c r="G15" s="185" t="s">
        <v>289</v>
      </c>
      <c r="H15" s="120" t="s">
        <v>290</v>
      </c>
      <c r="I15" s="119" t="s">
        <v>291</v>
      </c>
      <c r="J15" s="187">
        <f>'Összesítő kiadás teljesítés'!C49</f>
        <v>2373166</v>
      </c>
    </row>
    <row r="16" spans="1:10" ht="51">
      <c r="A16" s="185"/>
      <c r="B16" s="185" t="s">
        <v>292</v>
      </c>
      <c r="C16" s="185" t="s">
        <v>456</v>
      </c>
      <c r="D16" s="185"/>
      <c r="E16" s="188">
        <f>'összesítő bevétel teljesítés'!B44</f>
        <v>9206443</v>
      </c>
      <c r="F16" s="185"/>
      <c r="G16" s="185" t="s">
        <v>292</v>
      </c>
      <c r="H16" s="121" t="s">
        <v>293</v>
      </c>
      <c r="I16" s="119" t="s">
        <v>294</v>
      </c>
      <c r="J16" s="187">
        <f>'Összesítő kiadás teljesítés'!C56</f>
        <v>7011674</v>
      </c>
    </row>
    <row r="17" spans="1:10" ht="38.25">
      <c r="A17" s="185"/>
      <c r="B17" s="185" t="s">
        <v>295</v>
      </c>
      <c r="C17" s="185"/>
      <c r="D17" s="185"/>
      <c r="E17" s="188"/>
      <c r="F17" s="185"/>
      <c r="G17" s="185" t="s">
        <v>295</v>
      </c>
      <c r="H17" s="121" t="s">
        <v>230</v>
      </c>
      <c r="I17" s="119"/>
      <c r="J17" s="187">
        <f>'Összesítő kiadás teljesítés'!C66</f>
        <v>3576378</v>
      </c>
    </row>
    <row r="18" spans="1:10" ht="15.75">
      <c r="A18" s="185"/>
      <c r="B18" s="185"/>
      <c r="C18" s="189" t="s">
        <v>457</v>
      </c>
      <c r="D18" s="5"/>
      <c r="E18" s="190">
        <f>SUM(E12:E16)</f>
        <v>144241860</v>
      </c>
      <c r="F18" s="185"/>
      <c r="G18" s="185" t="s">
        <v>295</v>
      </c>
      <c r="H18" s="189" t="s">
        <v>458</v>
      </c>
      <c r="I18" s="5"/>
      <c r="J18" s="191">
        <f>SUM(J12:J17)</f>
        <v>123293790</v>
      </c>
    </row>
    <row r="19" spans="1:10" ht="15.75">
      <c r="A19" s="192" t="s">
        <v>459</v>
      </c>
      <c r="B19" s="192"/>
      <c r="C19" s="192"/>
      <c r="D19" s="192"/>
      <c r="E19" s="190"/>
      <c r="F19" s="192" t="s">
        <v>460</v>
      </c>
      <c r="G19" s="192"/>
      <c r="H19" s="192"/>
      <c r="I19" s="192"/>
      <c r="J19" s="191"/>
    </row>
    <row r="20" spans="1:10" ht="89.25">
      <c r="A20" s="185" t="s">
        <v>461</v>
      </c>
      <c r="B20" s="185" t="s">
        <v>298</v>
      </c>
      <c r="C20" s="118" t="s">
        <v>323</v>
      </c>
      <c r="D20" s="119" t="s">
        <v>324</v>
      </c>
      <c r="E20" s="182">
        <f>'összesítő bevétel teljesítés'!B13</f>
        <v>3970668</v>
      </c>
      <c r="F20" s="185" t="s">
        <v>461</v>
      </c>
      <c r="G20" s="185" t="s">
        <v>298</v>
      </c>
      <c r="H20" s="118" t="s">
        <v>313</v>
      </c>
      <c r="I20" s="119" t="s">
        <v>314</v>
      </c>
      <c r="J20" s="187">
        <f>'Összesítő kiadás teljesítés'!C61</f>
        <v>936370</v>
      </c>
    </row>
    <row r="21" spans="1:10" ht="38.25">
      <c r="A21" s="185"/>
      <c r="B21" s="185" t="s">
        <v>301</v>
      </c>
      <c r="C21" s="118" t="s">
        <v>326</v>
      </c>
      <c r="D21" s="119" t="s">
        <v>327</v>
      </c>
      <c r="E21" s="182">
        <v>0</v>
      </c>
      <c r="F21" s="185"/>
      <c r="G21" s="185" t="s">
        <v>301</v>
      </c>
      <c r="H21" s="118" t="s">
        <v>316</v>
      </c>
      <c r="I21" s="119" t="s">
        <v>317</v>
      </c>
      <c r="J21" s="187">
        <f>'Összesítő kiadás teljesítés'!C65</f>
        <v>14802010</v>
      </c>
    </row>
    <row r="22" spans="1:10" ht="63.75">
      <c r="A22" s="185"/>
      <c r="B22" s="185" t="s">
        <v>304</v>
      </c>
      <c r="C22" s="118" t="s">
        <v>329</v>
      </c>
      <c r="D22" s="119" t="s">
        <v>330</v>
      </c>
      <c r="E22" s="182">
        <f>'összesítő bevétel teljesítés'!B42</f>
        <v>0</v>
      </c>
      <c r="F22" s="185"/>
      <c r="G22" s="185" t="s">
        <v>304</v>
      </c>
      <c r="H22" s="121" t="s">
        <v>319</v>
      </c>
      <c r="I22" s="119" t="s">
        <v>320</v>
      </c>
      <c r="J22" s="187">
        <v>0</v>
      </c>
    </row>
    <row r="23" spans="1:10" ht="15.75">
      <c r="A23" s="185"/>
      <c r="B23" s="185" t="s">
        <v>318</v>
      </c>
      <c r="C23" s="189" t="s">
        <v>462</v>
      </c>
      <c r="D23" s="5"/>
      <c r="E23" s="190">
        <f>SUM(E20:E22)</f>
        <v>3970668</v>
      </c>
      <c r="F23" s="185"/>
      <c r="G23" s="185" t="s">
        <v>318</v>
      </c>
      <c r="H23" s="189" t="s">
        <v>463</v>
      </c>
      <c r="I23" s="5"/>
      <c r="J23" s="191">
        <f>SUM(J20:J22)</f>
        <v>15738380</v>
      </c>
    </row>
    <row r="25" spans="3:10" ht="14.25">
      <c r="C25" s="122" t="s">
        <v>258</v>
      </c>
      <c r="E25" s="183">
        <f>E18+E23</f>
        <v>148212528</v>
      </c>
      <c r="J25" s="183">
        <f>J18+J23</f>
        <v>139032170</v>
      </c>
    </row>
  </sheetData>
  <sheetProtection/>
  <mergeCells count="18">
    <mergeCell ref="A2:J2"/>
    <mergeCell ref="A9:E9"/>
    <mergeCell ref="F9:J9"/>
    <mergeCell ref="A10:A11"/>
    <mergeCell ref="B10:B11"/>
    <mergeCell ref="C10:C11"/>
    <mergeCell ref="D10:D11"/>
    <mergeCell ref="E10:E11"/>
    <mergeCell ref="F10:F11"/>
    <mergeCell ref="G10:G11"/>
    <mergeCell ref="H10:H11"/>
    <mergeCell ref="A4:H4"/>
    <mergeCell ref="A6:J6"/>
    <mergeCell ref="I7:J7"/>
    <mergeCell ref="A8:E8"/>
    <mergeCell ref="F8:J8"/>
    <mergeCell ref="I10:I11"/>
    <mergeCell ref="J10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28">
      <selection activeCell="G27" sqref="G27"/>
    </sheetView>
  </sheetViews>
  <sheetFormatPr defaultColWidth="9.00390625" defaultRowHeight="14.25"/>
  <cols>
    <col min="2" max="2" width="37.125" style="0" customWidth="1"/>
    <col min="3" max="3" width="11.75390625" style="0" customWidth="1"/>
    <col min="4" max="4" width="12.375" style="0" customWidth="1"/>
  </cols>
  <sheetData>
    <row r="2" ht="14.25">
      <c r="B2" t="s">
        <v>894</v>
      </c>
    </row>
    <row r="5" spans="1:4" ht="34.5" customHeight="1">
      <c r="A5" s="794" t="s">
        <v>678</v>
      </c>
      <c r="B5" s="784"/>
      <c r="C5" s="784"/>
      <c r="D5" s="784"/>
    </row>
    <row r="6" spans="1:4" ht="34.5" customHeight="1">
      <c r="A6" s="317" t="s">
        <v>679</v>
      </c>
      <c r="B6" s="317" t="s">
        <v>247</v>
      </c>
      <c r="C6" s="317" t="s">
        <v>680</v>
      </c>
      <c r="D6" s="317" t="s">
        <v>681</v>
      </c>
    </row>
    <row r="7" spans="1:4" ht="34.5" customHeight="1">
      <c r="A7" s="317">
        <v>1</v>
      </c>
      <c r="B7" s="317">
        <v>2</v>
      </c>
      <c r="C7" s="317">
        <v>3</v>
      </c>
      <c r="D7" s="317">
        <v>5</v>
      </c>
    </row>
    <row r="8" spans="1:4" ht="34.5" customHeight="1">
      <c r="A8" s="318" t="s">
        <v>682</v>
      </c>
      <c r="B8" s="319" t="s">
        <v>683</v>
      </c>
      <c r="C8" s="320">
        <v>369726</v>
      </c>
      <c r="D8" s="320">
        <v>98718</v>
      </c>
    </row>
    <row r="9" spans="1:4" ht="34.5" customHeight="1">
      <c r="A9" s="321" t="s">
        <v>684</v>
      </c>
      <c r="B9" s="322" t="s">
        <v>685</v>
      </c>
      <c r="C9" s="323">
        <v>369726</v>
      </c>
      <c r="D9" s="323">
        <v>98718</v>
      </c>
    </row>
    <row r="10" spans="1:4" ht="34.5" customHeight="1">
      <c r="A10" s="321" t="s">
        <v>700</v>
      </c>
      <c r="B10" s="322" t="s">
        <v>701</v>
      </c>
      <c r="C10" s="323">
        <v>369726</v>
      </c>
      <c r="D10" s="323">
        <v>98718</v>
      </c>
    </row>
    <row r="11" spans="1:4" ht="34.5" customHeight="1">
      <c r="A11" s="318" t="s">
        <v>702</v>
      </c>
      <c r="B11" s="319" t="s">
        <v>703</v>
      </c>
      <c r="C11" s="320">
        <v>1635</v>
      </c>
      <c r="D11" s="320">
        <v>9580</v>
      </c>
    </row>
    <row r="12" spans="1:4" ht="34.5" customHeight="1">
      <c r="A12" s="321" t="s">
        <v>704</v>
      </c>
      <c r="B12" s="322" t="s">
        <v>705</v>
      </c>
      <c r="C12" s="323">
        <v>1635</v>
      </c>
      <c r="D12" s="323">
        <v>9580</v>
      </c>
    </row>
    <row r="13" spans="1:4" ht="34.5" customHeight="1">
      <c r="A13" s="318" t="s">
        <v>706</v>
      </c>
      <c r="B13" s="319" t="s">
        <v>707</v>
      </c>
      <c r="C13" s="320">
        <v>108650</v>
      </c>
      <c r="D13" s="320">
        <v>320931</v>
      </c>
    </row>
    <row r="14" spans="1:4" ht="34.5" customHeight="1">
      <c r="A14" s="321" t="s">
        <v>708</v>
      </c>
      <c r="B14" s="322" t="s">
        <v>709</v>
      </c>
      <c r="C14" s="323">
        <v>108650</v>
      </c>
      <c r="D14" s="323">
        <v>320931</v>
      </c>
    </row>
    <row r="15" spans="1:4" ht="34.5" customHeight="1">
      <c r="A15" s="321" t="s">
        <v>710</v>
      </c>
      <c r="B15" s="322" t="s">
        <v>711</v>
      </c>
      <c r="C15" s="323">
        <v>110285</v>
      </c>
      <c r="D15" s="323">
        <v>330511</v>
      </c>
    </row>
    <row r="16" spans="1:4" ht="34.5" customHeight="1">
      <c r="A16" s="318" t="s">
        <v>848</v>
      </c>
      <c r="B16" s="319" t="s">
        <v>849</v>
      </c>
      <c r="C16" s="320">
        <v>0</v>
      </c>
      <c r="D16" s="320">
        <v>60515</v>
      </c>
    </row>
    <row r="17" spans="1:4" ht="34.5" customHeight="1">
      <c r="A17" s="321" t="s">
        <v>850</v>
      </c>
      <c r="B17" s="322" t="s">
        <v>851</v>
      </c>
      <c r="C17" s="323">
        <v>0</v>
      </c>
      <c r="D17" s="323">
        <v>60515</v>
      </c>
    </row>
    <row r="18" spans="1:4" ht="34.5" customHeight="1">
      <c r="A18" s="321" t="s">
        <v>748</v>
      </c>
      <c r="B18" s="322" t="s">
        <v>749</v>
      </c>
      <c r="C18" s="323">
        <v>0</v>
      </c>
      <c r="D18" s="323">
        <v>60515</v>
      </c>
    </row>
    <row r="19" spans="1:4" ht="34.5" customHeight="1">
      <c r="A19" s="321" t="s">
        <v>750</v>
      </c>
      <c r="B19" s="322" t="s">
        <v>751</v>
      </c>
      <c r="C19" s="323">
        <v>480011</v>
      </c>
      <c r="D19" s="323">
        <v>489744</v>
      </c>
    </row>
    <row r="20" spans="1:4" ht="34.5" customHeight="1">
      <c r="A20" s="318" t="s">
        <v>752</v>
      </c>
      <c r="B20" s="319" t="s">
        <v>753</v>
      </c>
      <c r="C20" s="320">
        <v>292100</v>
      </c>
      <c r="D20" s="320">
        <v>292100</v>
      </c>
    </row>
    <row r="21" spans="1:4" ht="34.5" customHeight="1">
      <c r="A21" s="318" t="s">
        <v>754</v>
      </c>
      <c r="B21" s="319" t="s">
        <v>755</v>
      </c>
      <c r="C21" s="320">
        <v>119385</v>
      </c>
      <c r="D21" s="320">
        <v>119385</v>
      </c>
    </row>
    <row r="22" spans="1:4" ht="34.5" customHeight="1">
      <c r="A22" s="321" t="s">
        <v>756</v>
      </c>
      <c r="B22" s="322" t="s">
        <v>757</v>
      </c>
      <c r="C22" s="323">
        <v>119385</v>
      </c>
      <c r="D22" s="323">
        <v>119385</v>
      </c>
    </row>
    <row r="23" spans="1:4" ht="34.5" customHeight="1">
      <c r="A23" s="318" t="s">
        <v>758</v>
      </c>
      <c r="B23" s="319" t="s">
        <v>759</v>
      </c>
      <c r="C23" s="320">
        <v>-4563436</v>
      </c>
      <c r="D23" s="320">
        <v>-4485512</v>
      </c>
    </row>
    <row r="24" spans="1:4" ht="34.5" customHeight="1">
      <c r="A24" s="318" t="s">
        <v>760</v>
      </c>
      <c r="B24" s="319" t="s">
        <v>761</v>
      </c>
      <c r="C24" s="320">
        <v>77924</v>
      </c>
      <c r="D24" s="320">
        <v>-138731</v>
      </c>
    </row>
    <row r="25" spans="1:4" ht="34.5" customHeight="1">
      <c r="A25" s="321" t="s">
        <v>762</v>
      </c>
      <c r="B25" s="322" t="s">
        <v>763</v>
      </c>
      <c r="C25" s="323">
        <v>-4074027</v>
      </c>
      <c r="D25" s="323">
        <v>-4212758</v>
      </c>
    </row>
    <row r="26" spans="1:4" ht="34.5" customHeight="1">
      <c r="A26" s="318" t="s">
        <v>852</v>
      </c>
      <c r="B26" s="319" t="s">
        <v>853</v>
      </c>
      <c r="C26" s="320">
        <v>0</v>
      </c>
      <c r="D26" s="320">
        <v>39600</v>
      </c>
    </row>
    <row r="27" spans="1:4" ht="34.5" customHeight="1">
      <c r="A27" s="321" t="s">
        <v>770</v>
      </c>
      <c r="B27" s="322" t="s">
        <v>771</v>
      </c>
      <c r="C27" s="323">
        <v>0</v>
      </c>
      <c r="D27" s="323">
        <v>39600</v>
      </c>
    </row>
    <row r="28" spans="1:4" ht="34.5" customHeight="1">
      <c r="A28" s="321" t="s">
        <v>784</v>
      </c>
      <c r="B28" s="322" t="s">
        <v>785</v>
      </c>
      <c r="C28" s="323">
        <v>0</v>
      </c>
      <c r="D28" s="323">
        <v>39600</v>
      </c>
    </row>
    <row r="29" spans="1:4" ht="34.5" customHeight="1">
      <c r="A29" s="318" t="s">
        <v>786</v>
      </c>
      <c r="B29" s="319" t="s">
        <v>787</v>
      </c>
      <c r="C29" s="320">
        <v>4554038</v>
      </c>
      <c r="D29" s="320">
        <v>4662902</v>
      </c>
    </row>
    <row r="30" spans="1:4" ht="34.5" customHeight="1">
      <c r="A30" s="321" t="s">
        <v>790</v>
      </c>
      <c r="B30" s="322" t="s">
        <v>791</v>
      </c>
      <c r="C30" s="323">
        <v>4554038</v>
      </c>
      <c r="D30" s="323">
        <v>4662902</v>
      </c>
    </row>
    <row r="31" spans="1:4" ht="34.5" customHeight="1">
      <c r="A31" s="321" t="s">
        <v>792</v>
      </c>
      <c r="B31" s="322" t="s">
        <v>793</v>
      </c>
      <c r="C31" s="323">
        <v>480011</v>
      </c>
      <c r="D31" s="323">
        <v>489744</v>
      </c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61" sqref="F61"/>
    </sheetView>
  </sheetViews>
  <sheetFormatPr defaultColWidth="9.00390625" defaultRowHeight="14.25"/>
  <cols>
    <col min="1" max="1" width="42.875" style="0" customWidth="1"/>
    <col min="2" max="2" width="12.50390625" style="0" customWidth="1"/>
    <col min="3" max="3" width="13.50390625" style="0" customWidth="1"/>
    <col min="4" max="4" width="11.50390625" style="0" customWidth="1"/>
  </cols>
  <sheetData>
    <row r="1" spans="1:5" ht="74.25" customHeight="1">
      <c r="A1" s="761" t="s">
        <v>884</v>
      </c>
      <c r="B1" s="761"/>
      <c r="C1" s="761"/>
      <c r="D1" s="761"/>
      <c r="E1" s="761"/>
    </row>
    <row r="3" spans="1:4" ht="57">
      <c r="A3" s="5"/>
      <c r="B3" s="5" t="s">
        <v>244</v>
      </c>
      <c r="C3" s="87" t="s">
        <v>667</v>
      </c>
      <c r="D3" s="5" t="s">
        <v>668</v>
      </c>
    </row>
    <row r="4" spans="1:4" ht="33.75" customHeight="1">
      <c r="A4" s="7" t="s">
        <v>184</v>
      </c>
      <c r="B4" s="212">
        <f>'összesítő bevétel eredeti'!B2</f>
        <v>81903121</v>
      </c>
      <c r="C4" s="73">
        <f>'összesítő bevétel módosított el'!B2</f>
        <v>82313611</v>
      </c>
      <c r="D4" s="73">
        <f>'összesítő bevétel teljesítés'!B2</f>
        <v>82313611</v>
      </c>
    </row>
    <row r="5" spans="1:4" ht="33.75" customHeight="1">
      <c r="A5" s="7" t="s">
        <v>185</v>
      </c>
      <c r="B5" s="212">
        <f>'összesítő bevétel eredeti'!B3</f>
        <v>0</v>
      </c>
      <c r="C5" s="73">
        <f>'összesítő bevétel módosított el'!B3</f>
        <v>0</v>
      </c>
      <c r="D5" s="73">
        <f>'összesítő bevétel teljesítés'!B3</f>
        <v>0</v>
      </c>
    </row>
    <row r="6" spans="1:4" ht="48.75" customHeight="1">
      <c r="A6" s="7" t="s">
        <v>186</v>
      </c>
      <c r="B6" s="212">
        <f>'összesítő bevétel eredeti'!B4</f>
        <v>6432712</v>
      </c>
      <c r="C6" s="73">
        <f>'összesítő bevétel módosított el'!B4</f>
        <v>6432712</v>
      </c>
      <c r="D6" s="73">
        <f>'összesítő bevétel teljesítés'!B4</f>
        <v>6432712</v>
      </c>
    </row>
    <row r="7" spans="1:4" ht="33.75" customHeight="1">
      <c r="A7" s="7" t="s">
        <v>188</v>
      </c>
      <c r="B7" s="212">
        <f>'összesítő bevétel eredeti'!B5</f>
        <v>1200000</v>
      </c>
      <c r="C7" s="73">
        <f>'összesítő bevétel módosított el'!B5</f>
        <v>1200000</v>
      </c>
      <c r="D7" s="73">
        <f>'összesítő bevétel teljesítés'!B5</f>
        <v>1200000</v>
      </c>
    </row>
    <row r="8" spans="1:4" ht="33.75" customHeight="1">
      <c r="A8" s="7" t="s">
        <v>189</v>
      </c>
      <c r="B8" s="212">
        <f>'összesítő bevétel eredeti'!B6</f>
        <v>0</v>
      </c>
      <c r="C8" s="73">
        <f>'összesítő bevétel módosított el'!B6</f>
        <v>1312799</v>
      </c>
      <c r="D8" s="73">
        <f>'összesítő bevétel teljesítés'!B6</f>
        <v>1312799</v>
      </c>
    </row>
    <row r="9" spans="1:4" ht="33.75" customHeight="1">
      <c r="A9" s="8" t="s">
        <v>190</v>
      </c>
      <c r="B9" s="212">
        <f>'összesítő bevétel eredeti'!B7</f>
        <v>89535833</v>
      </c>
      <c r="C9" s="95">
        <f>'összesítő bevétel módosított el'!B7</f>
        <v>91259122</v>
      </c>
      <c r="D9" s="73">
        <f>'összesítő bevétel teljesítés'!B7</f>
        <v>91259122</v>
      </c>
    </row>
    <row r="10" spans="1:4" ht="45.75" customHeight="1">
      <c r="A10" s="7" t="s">
        <v>191</v>
      </c>
      <c r="B10" s="212">
        <f>'összesítő bevétel eredeti'!B8</f>
        <v>10786000</v>
      </c>
      <c r="C10" s="73">
        <f>'összesítő bevétel módosított el'!B8</f>
        <v>11855935</v>
      </c>
      <c r="D10" s="73">
        <f>'összesítő bevétel teljesítés'!B8</f>
        <v>11854287</v>
      </c>
    </row>
    <row r="11" spans="1:4" ht="33.75" customHeight="1">
      <c r="A11" s="7" t="s">
        <v>192</v>
      </c>
      <c r="B11" s="212">
        <f>'összesítő bevétel eredeti'!B9</f>
        <v>3292000</v>
      </c>
      <c r="C11" s="73">
        <f>'összesítő bevétel módosított el'!B9</f>
        <v>3509000</v>
      </c>
      <c r="D11" s="73">
        <f>'összesítő bevétel teljesítés'!B9</f>
        <v>3508200</v>
      </c>
    </row>
    <row r="12" spans="1:4" ht="33.75" customHeight="1">
      <c r="A12" s="7" t="s">
        <v>193</v>
      </c>
      <c r="B12" s="212">
        <f>'összesítő bevétel eredeti'!B10</f>
        <v>6790000</v>
      </c>
      <c r="C12" s="73">
        <f>'összesítő bevétel módosított el'!B10</f>
        <v>5412000</v>
      </c>
      <c r="D12" s="73">
        <f>'összesítő bevétel teljesítés'!B10</f>
        <v>5411547</v>
      </c>
    </row>
    <row r="13" spans="1:4" ht="33.75" customHeight="1">
      <c r="A13" s="220" t="s">
        <v>194</v>
      </c>
      <c r="B13" s="221">
        <f>'összesítő bevétel eredeti'!B11</f>
        <v>100321833</v>
      </c>
      <c r="C13" s="222">
        <f>'összesítő bevétel módosított el'!B11</f>
        <v>103115057</v>
      </c>
      <c r="D13" s="222">
        <f>'összesítő bevétel teljesítés'!B11</f>
        <v>103113409</v>
      </c>
    </row>
    <row r="14" spans="1:4" ht="33.75" customHeight="1">
      <c r="A14" s="7" t="s">
        <v>195</v>
      </c>
      <c r="B14" s="212">
        <f>'összesítő bevétel eredeti'!B12</f>
        <v>0</v>
      </c>
      <c r="C14" s="73">
        <f>'összesítő bevétel módosított el'!B12</f>
        <v>3970668</v>
      </c>
      <c r="D14" s="73">
        <f>'összesítő bevétel teljesítés'!B12</f>
        <v>3970668</v>
      </c>
    </row>
    <row r="15" spans="1:4" ht="33.75" customHeight="1">
      <c r="A15" s="220" t="s">
        <v>196</v>
      </c>
      <c r="B15" s="221">
        <f>'összesítő bevétel eredeti'!B13</f>
        <v>0</v>
      </c>
      <c r="C15" s="222">
        <f>'összesítő bevétel módosított el'!B13</f>
        <v>3970668</v>
      </c>
      <c r="D15" s="222">
        <f>'összesítő bevétel teljesítés'!B13</f>
        <v>3970668</v>
      </c>
    </row>
    <row r="16" spans="1:4" ht="33.75" customHeight="1">
      <c r="A16" s="7" t="s">
        <v>197</v>
      </c>
      <c r="B16" s="212">
        <f>'összesítő bevétel eredeti'!B14</f>
        <v>3400000</v>
      </c>
      <c r="C16" s="73">
        <f>'összesítő bevétel módosított el'!B14</f>
        <v>3123000</v>
      </c>
      <c r="D16" s="73">
        <f>'összesítő bevétel teljesítés'!B14</f>
        <v>3122015</v>
      </c>
    </row>
    <row r="17" spans="1:4" ht="33.75" customHeight="1">
      <c r="A17" s="7" t="s">
        <v>198</v>
      </c>
      <c r="B17" s="212">
        <f>'összesítő bevétel eredeti'!B15</f>
        <v>1600000</v>
      </c>
      <c r="C17" s="73">
        <f>'összesítő bevétel módosított el'!B15</f>
        <v>1418000</v>
      </c>
      <c r="D17" s="73">
        <f>'összesítő bevétel teljesítés'!B15</f>
        <v>1417515</v>
      </c>
    </row>
    <row r="18" spans="1:4" ht="33.75" customHeight="1">
      <c r="A18" s="7" t="s">
        <v>199</v>
      </c>
      <c r="B18" s="212">
        <f>'összesítő bevétel eredeti'!B16</f>
        <v>1800000</v>
      </c>
      <c r="C18" s="73">
        <f>'összesítő bevétel módosított el'!B16</f>
        <v>1705000</v>
      </c>
      <c r="D18" s="73">
        <f>'összesítő bevétel teljesítés'!B16</f>
        <v>1704500</v>
      </c>
    </row>
    <row r="19" spans="1:4" ht="33.75" customHeight="1">
      <c r="A19" s="7" t="s">
        <v>200</v>
      </c>
      <c r="B19" s="212">
        <f>'összesítő bevétel eredeti'!B17</f>
        <v>16000000</v>
      </c>
      <c r="C19" s="73">
        <f>'összesítő bevétel módosított el'!B17</f>
        <v>14037000</v>
      </c>
      <c r="D19" s="73">
        <f>'összesítő bevétel teljesítés'!B17</f>
        <v>14036899</v>
      </c>
    </row>
    <row r="20" spans="1:4" ht="33.75" customHeight="1">
      <c r="A20" s="7" t="s">
        <v>201</v>
      </c>
      <c r="B20" s="212">
        <f>'összesítő bevétel eredeti'!B18</f>
        <v>16000000</v>
      </c>
      <c r="C20" s="73">
        <f>'összesítő bevétel módosított el'!B18</f>
        <v>14037000</v>
      </c>
      <c r="D20" s="73">
        <f>'összesítő bevétel teljesítés'!B18</f>
        <v>14036899</v>
      </c>
    </row>
    <row r="21" spans="1:4" ht="33.75" customHeight="1">
      <c r="A21" s="7" t="s">
        <v>202</v>
      </c>
      <c r="B21" s="212">
        <f>'összesítő bevétel eredeti'!B19</f>
        <v>2000000</v>
      </c>
      <c r="C21" s="73">
        <f>'összesítő bevétel módosított el'!B19</f>
        <v>1960000</v>
      </c>
      <c r="D21" s="73">
        <f>'összesítő bevétel teljesítés'!B19</f>
        <v>1959430</v>
      </c>
    </row>
    <row r="22" spans="1:4" ht="33.75" customHeight="1">
      <c r="A22" s="7" t="s">
        <v>203</v>
      </c>
      <c r="B22" s="212">
        <f>'összesítő bevétel eredeti'!B20</f>
        <v>2000000</v>
      </c>
      <c r="C22" s="73">
        <f>'összesítő bevétel módosított el'!B20</f>
        <v>1960000</v>
      </c>
      <c r="D22" s="73">
        <f>'összesítő bevétel teljesítés'!B20</f>
        <v>1959430</v>
      </c>
    </row>
    <row r="23" spans="1:4" ht="33.75" customHeight="1">
      <c r="A23" s="7" t="s">
        <v>204</v>
      </c>
      <c r="B23" s="212">
        <f>'összesítő bevétel eredeti'!B21</f>
        <v>600000</v>
      </c>
      <c r="C23" s="73">
        <f>'összesítő bevétel módosított el'!B21</f>
        <v>285000</v>
      </c>
      <c r="D23" s="73">
        <f>'összesítő bevétel teljesítés'!B21</f>
        <v>284990</v>
      </c>
    </row>
    <row r="24" spans="1:4" ht="33.75" customHeight="1">
      <c r="A24" s="7" t="s">
        <v>205</v>
      </c>
      <c r="B24" s="212">
        <f>'összesítő bevétel eredeti'!B22</f>
        <v>600000</v>
      </c>
      <c r="C24" s="73">
        <f>'összesítő bevétel módosított el'!B22</f>
        <v>285000</v>
      </c>
      <c r="D24" s="73">
        <f>'összesítő bevétel teljesítés'!B22</f>
        <v>284990</v>
      </c>
    </row>
    <row r="25" spans="1:4" ht="33.75" customHeight="1">
      <c r="A25" s="9" t="s">
        <v>206</v>
      </c>
      <c r="B25" s="212">
        <f>'összesítő bevétel eredeti'!B23</f>
        <v>22000000</v>
      </c>
      <c r="C25" s="73">
        <f>'összesítő bevétel módosított el'!B23</f>
        <v>19405000</v>
      </c>
      <c r="D25" s="73">
        <f>'összesítő bevétel teljesítés'!B23</f>
        <v>19403334</v>
      </c>
    </row>
    <row r="26" spans="1:4" ht="33.75" customHeight="1">
      <c r="A26" s="7" t="s">
        <v>207</v>
      </c>
      <c r="B26" s="212">
        <f>'összesítő bevétel eredeti'!B24</f>
        <v>200000</v>
      </c>
      <c r="C26" s="73">
        <f>'összesítő bevétel módosított el'!B24</f>
        <v>83000</v>
      </c>
      <c r="D26" s="73">
        <f>'összesítő bevétel teljesítés'!B24</f>
        <v>82163</v>
      </c>
    </row>
    <row r="27" spans="1:4" ht="33.75" customHeight="1">
      <c r="A27" s="7" t="s">
        <v>208</v>
      </c>
      <c r="B27" s="212">
        <f>'összesítő bevétel eredeti'!B25</f>
        <v>50000</v>
      </c>
      <c r="C27" s="73">
        <f>'összesítő bevétel módosított el'!B25</f>
        <v>0</v>
      </c>
      <c r="D27" s="73">
        <f>'összesítő bevétel teljesítés'!B25</f>
        <v>0</v>
      </c>
    </row>
    <row r="28" spans="1:4" ht="33.75" customHeight="1">
      <c r="A28" s="220" t="s">
        <v>209</v>
      </c>
      <c r="B28" s="221">
        <f>'összesítő bevétel eredeti'!B26</f>
        <v>22200000</v>
      </c>
      <c r="C28" s="222">
        <f>'összesítő bevétel módosított el'!B26</f>
        <v>19488000</v>
      </c>
      <c r="D28" s="222">
        <f>'összesítő bevétel teljesítés'!B26</f>
        <v>19485497</v>
      </c>
    </row>
    <row r="29" spans="1:4" ht="33.75" customHeight="1">
      <c r="A29" s="10" t="s">
        <v>210</v>
      </c>
      <c r="B29" s="212">
        <f>'összesítő bevétel eredeti'!B27</f>
        <v>50000</v>
      </c>
      <c r="C29" s="73">
        <f>'összesítő bevétel módosított el'!B27</f>
        <v>0</v>
      </c>
      <c r="D29" s="73">
        <f>'összesítő bevétel teljesítés'!B27</f>
        <v>0</v>
      </c>
    </row>
    <row r="30" spans="1:4" ht="33.75" customHeight="1">
      <c r="A30" s="10" t="s">
        <v>211</v>
      </c>
      <c r="B30" s="212">
        <f>'összesítő bevétel eredeti'!B28</f>
        <v>2000000</v>
      </c>
      <c r="C30" s="73">
        <f>'összesítő bevétel módosított el'!B28</f>
        <v>0</v>
      </c>
      <c r="D30" s="73">
        <f>'összesítő bevétel teljesítés'!B28</f>
        <v>0</v>
      </c>
    </row>
    <row r="31" spans="1:4" ht="33.75" customHeight="1">
      <c r="A31" s="7" t="s">
        <v>212</v>
      </c>
      <c r="B31" s="212">
        <f>'összesítő bevétel eredeti'!B29</f>
        <v>1120000</v>
      </c>
      <c r="C31" s="73">
        <f>'összesítő bevétel módosított el'!B29</f>
        <v>770100</v>
      </c>
      <c r="D31" s="73">
        <f>'összesítő bevétel teljesítés'!B29</f>
        <v>768531</v>
      </c>
    </row>
    <row r="32" spans="1:4" ht="33.75" customHeight="1">
      <c r="A32" s="7" t="s">
        <v>213</v>
      </c>
      <c r="B32" s="212">
        <f>'összesítő bevétel eredeti'!B30</f>
        <v>860000</v>
      </c>
      <c r="C32" s="73">
        <f>'összesítő bevétel módosított el'!B30</f>
        <v>462000</v>
      </c>
      <c r="D32" s="73">
        <f>'összesítő bevétel teljesítés'!B30</f>
        <v>461400</v>
      </c>
    </row>
    <row r="33" spans="1:4" ht="33.75" customHeight="1">
      <c r="A33" s="7" t="s">
        <v>214</v>
      </c>
      <c r="B33" s="212">
        <f>'összesítő bevétel eredeti'!B31</f>
        <v>5035000</v>
      </c>
      <c r="C33" s="73">
        <f>'összesítő bevétel módosított el'!B31</f>
        <v>9245000</v>
      </c>
      <c r="D33" s="73">
        <f>'összesítő bevétel teljesítés'!B31</f>
        <v>7754159</v>
      </c>
    </row>
    <row r="34" spans="1:4" ht="33.75" customHeight="1">
      <c r="A34" s="7" t="s">
        <v>215</v>
      </c>
      <c r="B34" s="212">
        <f>'összesítő bevétel eredeti'!B32</f>
        <v>1970000</v>
      </c>
      <c r="C34" s="73">
        <f>'összesítő bevétel módosított el'!B32</f>
        <v>2438000</v>
      </c>
      <c r="D34" s="73">
        <f>'összesítő bevétel teljesítés'!B32</f>
        <v>2102871</v>
      </c>
    </row>
    <row r="35" spans="1:4" ht="33.75" customHeight="1">
      <c r="A35" s="7" t="s">
        <v>216</v>
      </c>
      <c r="B35" s="212">
        <f>'összesítő bevétel eredeti'!B33</f>
        <v>12000</v>
      </c>
      <c r="C35" s="73">
        <f>'összesítő bevétel módosított el'!B33</f>
        <v>2900</v>
      </c>
      <c r="D35" s="73">
        <f>'összesítő bevétel teljesítés'!B33</f>
        <v>583</v>
      </c>
    </row>
    <row r="36" spans="1:4" ht="33.75" customHeight="1">
      <c r="A36" s="7" t="s">
        <v>217</v>
      </c>
      <c r="B36" s="212">
        <f>'összesítő bevétel eredeti'!B34</f>
        <v>20000</v>
      </c>
      <c r="C36" s="73">
        <f>'összesítő bevétel módosított el'!B34</f>
        <v>1452100</v>
      </c>
      <c r="D36" s="73">
        <f>'összesítő bevétel teljesítés'!B34</f>
        <v>1450367</v>
      </c>
    </row>
    <row r="37" spans="1:4" ht="33.75" customHeight="1">
      <c r="A37" s="220" t="s">
        <v>218</v>
      </c>
      <c r="B37" s="221">
        <f>'összesítő bevétel eredeti'!B35</f>
        <v>10207000</v>
      </c>
      <c r="C37" s="222">
        <f>'összesítő bevétel módosított el'!B35</f>
        <v>13908100</v>
      </c>
      <c r="D37" s="222">
        <f>'összesítő bevétel teljesítés'!B35</f>
        <v>12076511</v>
      </c>
    </row>
    <row r="38" spans="1:4" ht="33.75" customHeight="1">
      <c r="A38" s="7" t="s">
        <v>219</v>
      </c>
      <c r="B38" s="212">
        <f>'összesítő bevétel eredeti'!B36</f>
        <v>150000</v>
      </c>
      <c r="C38" s="73">
        <f>'összesítő bevétel módosított el'!B36</f>
        <v>107000</v>
      </c>
      <c r="D38" s="73">
        <f>'összesítő bevétel teljesítés'!B36</f>
        <v>0</v>
      </c>
    </row>
    <row r="39" spans="1:4" ht="33.75" customHeight="1">
      <c r="A39" s="7" t="s">
        <v>220</v>
      </c>
      <c r="B39" s="212">
        <f>'összesítő bevétel eredeti'!B37</f>
        <v>0</v>
      </c>
      <c r="C39" s="73">
        <f>'összesítő bevétel módosított el'!B37</f>
        <v>0</v>
      </c>
      <c r="D39" s="73">
        <f>'összesítő bevétel teljesítés'!B37</f>
        <v>0</v>
      </c>
    </row>
    <row r="40" spans="1:4" ht="33.75" customHeight="1">
      <c r="A40" s="7" t="s">
        <v>221</v>
      </c>
      <c r="B40" s="212">
        <f>'összesítő bevétel eredeti'!B38</f>
        <v>280000</v>
      </c>
      <c r="C40" s="73">
        <f>'összesítő bevétel módosított el'!B38</f>
        <v>360000</v>
      </c>
      <c r="D40" s="73">
        <f>'összesítő bevétel teljesítés'!B38</f>
        <v>360000</v>
      </c>
    </row>
    <row r="41" spans="1:4" ht="33.75" customHeight="1">
      <c r="A41" s="7" t="s">
        <v>222</v>
      </c>
      <c r="B41" s="212">
        <f>'összesítő bevétel eredeti'!B39</f>
        <v>0</v>
      </c>
      <c r="C41" s="73">
        <f>'összesítő bevétel módosított el'!B39</f>
        <v>360000</v>
      </c>
      <c r="D41" s="73">
        <f>'összesítő bevétel teljesítés'!B39</f>
        <v>360000</v>
      </c>
    </row>
    <row r="42" spans="1:4" ht="33.75" customHeight="1">
      <c r="A42" s="220" t="s">
        <v>223</v>
      </c>
      <c r="B42" s="221">
        <f>'összesítő bevétel eredeti'!B40</f>
        <v>430000</v>
      </c>
      <c r="C42" s="222">
        <f>'összesítő bevétel módosított el'!B40</f>
        <v>467000</v>
      </c>
      <c r="D42" s="222">
        <f>'összesítő bevétel teljesítés'!B40</f>
        <v>360000</v>
      </c>
    </row>
    <row r="43" spans="1:4" ht="33.75" customHeight="1">
      <c r="A43" s="7" t="s">
        <v>224</v>
      </c>
      <c r="B43" s="212">
        <f>'összesítő bevétel eredeti'!B41</f>
        <v>0</v>
      </c>
      <c r="C43" s="73">
        <f>'összesítő bevétel módosított el'!B41</f>
        <v>300580</v>
      </c>
      <c r="D43" s="73">
        <f>'összesítő bevétel teljesítés'!B41</f>
        <v>0</v>
      </c>
    </row>
    <row r="44" spans="1:4" ht="33.75" customHeight="1">
      <c r="A44" s="220" t="s">
        <v>225</v>
      </c>
      <c r="B44" s="221">
        <f>'összesítő bevétel eredeti'!B42</f>
        <v>0</v>
      </c>
      <c r="C44" s="222">
        <f>'összesítő bevétel módosított el'!B42</f>
        <v>300580</v>
      </c>
      <c r="D44" s="222">
        <f>'összesítő bevétel teljesítés'!B42</f>
        <v>0</v>
      </c>
    </row>
    <row r="45" spans="1:4" ht="33.75" customHeight="1">
      <c r="A45" s="220" t="s">
        <v>226</v>
      </c>
      <c r="B45" s="221">
        <f>'összesítő bevétel eredeti'!B43</f>
        <v>133158833</v>
      </c>
      <c r="C45" s="222">
        <f>'összesítő bevétel módosított el'!B43</f>
        <v>141249405</v>
      </c>
      <c r="D45" s="222">
        <f>'összesítő bevétel teljesítés'!B43</f>
        <v>139006085</v>
      </c>
    </row>
    <row r="46" spans="1:4" ht="33.75" customHeight="1">
      <c r="A46" s="12" t="s">
        <v>134</v>
      </c>
      <c r="B46" s="212">
        <f>'összesítő bevétel eredeti'!B44</f>
        <v>5926000</v>
      </c>
      <c r="C46" s="73">
        <f>'összesítő bevétel módosított el'!B44</f>
        <v>9206443</v>
      </c>
      <c r="D46" s="73">
        <f>'összesítő bevétel teljesítés'!B44</f>
        <v>9206443</v>
      </c>
    </row>
    <row r="47" spans="1:4" ht="33.75" customHeight="1">
      <c r="A47" s="14" t="s">
        <v>238</v>
      </c>
      <c r="B47" s="212">
        <f>'összesítő bevétel eredeti'!B45</f>
        <v>0</v>
      </c>
      <c r="C47" s="73">
        <f>'összesítő bevétel módosított el'!B45</f>
        <v>0</v>
      </c>
      <c r="D47" s="73">
        <f>'összesítő bevétel teljesítés'!B45</f>
        <v>0</v>
      </c>
    </row>
    <row r="48" spans="1:4" ht="33.75" customHeight="1">
      <c r="A48" s="5" t="s">
        <v>227</v>
      </c>
      <c r="B48" s="212">
        <f>'összesítő bevétel eredeti'!B46</f>
        <v>5926000</v>
      </c>
      <c r="C48" s="73">
        <f>'összesítő bevétel módosított el'!B46</f>
        <v>9206443</v>
      </c>
      <c r="D48" s="73">
        <f>'összesítő bevétel teljesítés'!B46</f>
        <v>9206443</v>
      </c>
    </row>
    <row r="49" spans="1:4" ht="33.75" customHeight="1">
      <c r="A49" s="223" t="s">
        <v>228</v>
      </c>
      <c r="B49" s="225">
        <f>'összesítő bevétel eredeti'!B47</f>
        <v>139084833</v>
      </c>
      <c r="C49" s="224">
        <f>'összesítő bevétel módosított el'!B47</f>
        <v>150455848</v>
      </c>
      <c r="D49" s="224">
        <f>'összesítő bevétel teljesítés'!B47</f>
        <v>148212528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3">
      <selection activeCell="F16" sqref="F16"/>
    </sheetView>
  </sheetViews>
  <sheetFormatPr defaultColWidth="9.00390625" defaultRowHeight="14.25"/>
  <cols>
    <col min="2" max="2" width="41.625" style="0" customWidth="1"/>
    <col min="3" max="3" width="13.875" style="0" customWidth="1"/>
    <col min="4" max="4" width="14.00390625" style="0" customWidth="1"/>
  </cols>
  <sheetData>
    <row r="2" ht="14.25">
      <c r="B2" t="s">
        <v>895</v>
      </c>
    </row>
    <row r="6" spans="1:3" ht="14.25">
      <c r="A6" s="794" t="s">
        <v>794</v>
      </c>
      <c r="B6" s="784"/>
      <c r="C6" s="784"/>
    </row>
    <row r="7" spans="1:3" ht="24.75" customHeight="1">
      <c r="A7" s="317" t="s">
        <v>679</v>
      </c>
      <c r="B7" s="317" t="s">
        <v>247</v>
      </c>
      <c r="C7" s="317" t="s">
        <v>795</v>
      </c>
    </row>
    <row r="8" spans="1:3" ht="24.75" customHeight="1">
      <c r="A8" s="317">
        <v>1</v>
      </c>
      <c r="B8" s="317">
        <v>2</v>
      </c>
      <c r="C8" s="317">
        <v>3</v>
      </c>
    </row>
    <row r="9" spans="1:3" ht="24.75" customHeight="1">
      <c r="A9" s="318" t="s">
        <v>796</v>
      </c>
      <c r="B9" s="319" t="s">
        <v>797</v>
      </c>
      <c r="C9" s="320">
        <v>136871066</v>
      </c>
    </row>
    <row r="10" spans="1:3" ht="24.75" customHeight="1">
      <c r="A10" s="318" t="s">
        <v>682</v>
      </c>
      <c r="B10" s="319" t="s">
        <v>798</v>
      </c>
      <c r="C10" s="320">
        <v>67249980</v>
      </c>
    </row>
    <row r="11" spans="1:3" ht="24.75" customHeight="1">
      <c r="A11" s="321" t="s">
        <v>799</v>
      </c>
      <c r="B11" s="322" t="s">
        <v>800</v>
      </c>
      <c r="C11" s="323">
        <v>69621086</v>
      </c>
    </row>
    <row r="12" spans="1:3" ht="24.75" customHeight="1">
      <c r="A12" s="318" t="s">
        <v>684</v>
      </c>
      <c r="B12" s="319" t="s">
        <v>801</v>
      </c>
      <c r="C12" s="320">
        <v>9096158</v>
      </c>
    </row>
    <row r="13" spans="1:3" ht="24.75" customHeight="1">
      <c r="A13" s="318" t="s">
        <v>686</v>
      </c>
      <c r="B13" s="319" t="s">
        <v>802</v>
      </c>
      <c r="C13" s="320">
        <v>69927912</v>
      </c>
    </row>
    <row r="14" spans="1:3" ht="24.75" customHeight="1">
      <c r="A14" s="321" t="s">
        <v>688</v>
      </c>
      <c r="B14" s="322" t="s">
        <v>803</v>
      </c>
      <c r="C14" s="323">
        <v>-60831754</v>
      </c>
    </row>
    <row r="15" spans="1:3" ht="24.75" customHeight="1">
      <c r="A15" s="321" t="s">
        <v>804</v>
      </c>
      <c r="B15" s="322" t="s">
        <v>805</v>
      </c>
      <c r="C15" s="323">
        <v>8789332</v>
      </c>
    </row>
    <row r="16" spans="1:3" ht="24.75" customHeight="1">
      <c r="A16" s="321" t="s">
        <v>806</v>
      </c>
      <c r="B16" s="322" t="s">
        <v>807</v>
      </c>
      <c r="C16" s="323">
        <v>8789332</v>
      </c>
    </row>
    <row r="17" spans="1:3" ht="24.75" customHeight="1">
      <c r="A17" s="321" t="s">
        <v>808</v>
      </c>
      <c r="B17" s="322" t="s">
        <v>809</v>
      </c>
      <c r="C17" s="323">
        <v>3621543</v>
      </c>
    </row>
    <row r="18" spans="1:3" ht="25.5">
      <c r="A18" s="321" t="s">
        <v>810</v>
      </c>
      <c r="B18" s="322" t="s">
        <v>811</v>
      </c>
      <c r="C18" s="323">
        <v>5167789</v>
      </c>
    </row>
    <row r="22" spans="1:4" ht="14.25">
      <c r="A22" s="794" t="s">
        <v>812</v>
      </c>
      <c r="B22" s="784"/>
      <c r="C22" s="784"/>
      <c r="D22" s="784"/>
    </row>
    <row r="23" spans="1:4" ht="15">
      <c r="A23" s="317" t="s">
        <v>679</v>
      </c>
      <c r="B23" s="317" t="s">
        <v>247</v>
      </c>
      <c r="C23" s="317" t="s">
        <v>680</v>
      </c>
      <c r="D23" s="317" t="s">
        <v>681</v>
      </c>
    </row>
    <row r="24" spans="1:4" ht="15">
      <c r="A24" s="317">
        <v>1</v>
      </c>
      <c r="B24" s="317">
        <v>2</v>
      </c>
      <c r="C24" s="317">
        <v>3</v>
      </c>
      <c r="D24" s="317">
        <v>5</v>
      </c>
    </row>
    <row r="25" spans="1:4" ht="14.25">
      <c r="A25" s="318" t="s">
        <v>796</v>
      </c>
      <c r="B25" s="319" t="s">
        <v>813</v>
      </c>
      <c r="C25" s="320">
        <v>27876000</v>
      </c>
      <c r="D25" s="320">
        <v>26102564</v>
      </c>
    </row>
    <row r="26" spans="1:4" ht="25.5">
      <c r="A26" s="318" t="s">
        <v>682</v>
      </c>
      <c r="B26" s="319" t="s">
        <v>814</v>
      </c>
      <c r="C26" s="320">
        <v>1383000</v>
      </c>
      <c r="D26" s="320">
        <v>503428</v>
      </c>
    </row>
    <row r="27" spans="1:4" ht="25.5">
      <c r="A27" s="318" t="s">
        <v>799</v>
      </c>
      <c r="B27" s="319" t="s">
        <v>815</v>
      </c>
      <c r="C27" s="320">
        <v>5199000</v>
      </c>
      <c r="D27" s="320">
        <v>6585223</v>
      </c>
    </row>
    <row r="28" spans="1:4" ht="25.5">
      <c r="A28" s="321" t="s">
        <v>684</v>
      </c>
      <c r="B28" s="322" t="s">
        <v>816</v>
      </c>
      <c r="C28" s="323">
        <v>34458000</v>
      </c>
      <c r="D28" s="323">
        <v>33191215</v>
      </c>
    </row>
    <row r="29" spans="1:4" ht="25.5">
      <c r="A29" s="318" t="s">
        <v>690</v>
      </c>
      <c r="B29" s="319" t="s">
        <v>817</v>
      </c>
      <c r="C29" s="320">
        <v>90455000</v>
      </c>
      <c r="D29" s="320">
        <v>91259122</v>
      </c>
    </row>
    <row r="30" spans="1:4" ht="25.5">
      <c r="A30" s="318" t="s">
        <v>818</v>
      </c>
      <c r="B30" s="319" t="s">
        <v>819</v>
      </c>
      <c r="C30" s="320">
        <v>8814000</v>
      </c>
      <c r="D30" s="320">
        <v>10079352</v>
      </c>
    </row>
    <row r="31" spans="1:4" ht="25.5">
      <c r="A31" s="318" t="s">
        <v>692</v>
      </c>
      <c r="B31" s="319" t="s">
        <v>820</v>
      </c>
      <c r="C31" s="320">
        <v>1374000</v>
      </c>
      <c r="D31" s="320">
        <v>0</v>
      </c>
    </row>
    <row r="32" spans="1:4" ht="14.25">
      <c r="A32" s="318" t="s">
        <v>694</v>
      </c>
      <c r="B32" s="319" t="s">
        <v>821</v>
      </c>
      <c r="C32" s="320">
        <v>9636000</v>
      </c>
      <c r="D32" s="320">
        <v>7783700</v>
      </c>
    </row>
    <row r="33" spans="1:4" ht="25.5">
      <c r="A33" s="321" t="s">
        <v>822</v>
      </c>
      <c r="B33" s="322" t="s">
        <v>823</v>
      </c>
      <c r="C33" s="323">
        <v>110279000</v>
      </c>
      <c r="D33" s="323">
        <v>109122174</v>
      </c>
    </row>
    <row r="34" spans="1:4" ht="14.25">
      <c r="A34" s="318" t="s">
        <v>696</v>
      </c>
      <c r="B34" s="319" t="s">
        <v>824</v>
      </c>
      <c r="C34" s="320">
        <v>2584000</v>
      </c>
      <c r="D34" s="320">
        <v>2430959</v>
      </c>
    </row>
    <row r="35" spans="1:4" ht="14.25">
      <c r="A35" s="318" t="s">
        <v>825</v>
      </c>
      <c r="B35" s="319" t="s">
        <v>826</v>
      </c>
      <c r="C35" s="320">
        <v>16199000</v>
      </c>
      <c r="D35" s="320">
        <v>16621656</v>
      </c>
    </row>
    <row r="36" spans="1:4" ht="14.25">
      <c r="A36" s="321" t="s">
        <v>810</v>
      </c>
      <c r="B36" s="322" t="s">
        <v>827</v>
      </c>
      <c r="C36" s="323">
        <v>18783000</v>
      </c>
      <c r="D36" s="323">
        <v>19052615</v>
      </c>
    </row>
    <row r="37" spans="1:4" ht="14.25">
      <c r="A37" s="318" t="s">
        <v>828</v>
      </c>
      <c r="B37" s="319" t="s">
        <v>829</v>
      </c>
      <c r="C37" s="320">
        <v>9969000</v>
      </c>
      <c r="D37" s="320">
        <v>10807786</v>
      </c>
    </row>
    <row r="38" spans="1:4" ht="14.25">
      <c r="A38" s="318" t="s">
        <v>830</v>
      </c>
      <c r="B38" s="319" t="s">
        <v>831</v>
      </c>
      <c r="C38" s="320">
        <v>2762000</v>
      </c>
      <c r="D38" s="320">
        <v>2762209</v>
      </c>
    </row>
    <row r="39" spans="1:4" ht="14.25">
      <c r="A39" s="318" t="s">
        <v>832</v>
      </c>
      <c r="B39" s="319" t="s">
        <v>833</v>
      </c>
      <c r="C39" s="320">
        <v>2870000</v>
      </c>
      <c r="D39" s="320">
        <v>2971035</v>
      </c>
    </row>
    <row r="40" spans="1:4" ht="14.25">
      <c r="A40" s="321" t="s">
        <v>698</v>
      </c>
      <c r="B40" s="322" t="s">
        <v>834</v>
      </c>
      <c r="C40" s="323">
        <v>15601000</v>
      </c>
      <c r="D40" s="323">
        <v>16541030</v>
      </c>
    </row>
    <row r="41" spans="1:4" ht="14.25">
      <c r="A41" s="321" t="s">
        <v>835</v>
      </c>
      <c r="B41" s="322" t="s">
        <v>836</v>
      </c>
      <c r="C41" s="323">
        <v>51312000</v>
      </c>
      <c r="D41" s="323">
        <v>45953654</v>
      </c>
    </row>
    <row r="42" spans="1:4" ht="14.25">
      <c r="A42" s="321" t="s">
        <v>837</v>
      </c>
      <c r="B42" s="322" t="s">
        <v>838</v>
      </c>
      <c r="C42" s="323">
        <v>97850000</v>
      </c>
      <c r="D42" s="323">
        <v>95454321</v>
      </c>
    </row>
    <row r="43" spans="1:4" ht="25.5">
      <c r="A43" s="321" t="s">
        <v>839</v>
      </c>
      <c r="B43" s="322" t="s">
        <v>840</v>
      </c>
      <c r="C43" s="323">
        <v>-38809000</v>
      </c>
      <c r="D43" s="323">
        <v>-34688231</v>
      </c>
    </row>
    <row r="44" spans="1:4" ht="14.25">
      <c r="A44" s="321" t="s">
        <v>841</v>
      </c>
      <c r="B44" s="322" t="s">
        <v>842</v>
      </c>
      <c r="C44" s="323">
        <v>-38809000</v>
      </c>
      <c r="D44" s="323">
        <v>-34688231</v>
      </c>
    </row>
  </sheetData>
  <sheetProtection/>
  <mergeCells count="2">
    <mergeCell ref="A6:C6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F13"/>
  <sheetViews>
    <sheetView zoomScalePageLayoutView="0" workbookViewId="0" topLeftCell="A1">
      <selection activeCell="B3" sqref="B3"/>
    </sheetView>
  </sheetViews>
  <sheetFormatPr defaultColWidth="9.00390625" defaultRowHeight="14.25"/>
  <cols>
    <col min="2" max="2" width="13.375" style="0" customWidth="1"/>
    <col min="3" max="3" width="23.875" style="219" customWidth="1"/>
    <col min="4" max="4" width="16.375" style="219" customWidth="1"/>
    <col min="5" max="5" width="13.75390625" style="219" customWidth="1"/>
    <col min="6" max="6" width="13.50390625" style="0" customWidth="1"/>
  </cols>
  <sheetData>
    <row r="3" ht="14.25">
      <c r="B3" t="s">
        <v>896</v>
      </c>
    </row>
    <row r="8" spans="2:6" ht="19.5" customHeight="1">
      <c r="B8" t="s">
        <v>843</v>
      </c>
      <c r="C8" s="219" t="s">
        <v>844</v>
      </c>
      <c r="D8" s="219" t="s">
        <v>845</v>
      </c>
      <c r="E8" s="219" t="s">
        <v>846</v>
      </c>
      <c r="F8" t="s">
        <v>847</v>
      </c>
    </row>
    <row r="9" spans="1:6" ht="19.5" customHeight="1">
      <c r="A9" t="s">
        <v>854</v>
      </c>
      <c r="B9" s="324">
        <v>4635</v>
      </c>
      <c r="C9" s="326">
        <v>23880</v>
      </c>
      <c r="D9" s="326">
        <v>7280017</v>
      </c>
      <c r="E9" s="326">
        <v>7256137</v>
      </c>
      <c r="F9" s="324">
        <v>28515</v>
      </c>
    </row>
    <row r="10" spans="2:6" ht="19.5" customHeight="1">
      <c r="B10" s="325"/>
      <c r="C10" s="327"/>
      <c r="D10" s="327"/>
      <c r="E10" s="327"/>
      <c r="F10" s="325"/>
    </row>
    <row r="11" spans="1:6" ht="19.5" customHeight="1">
      <c r="A11" t="s">
        <v>855</v>
      </c>
      <c r="B11" s="324">
        <v>6007220</v>
      </c>
      <c r="C11" s="326">
        <v>3281013</v>
      </c>
      <c r="D11" s="326">
        <v>123537629</v>
      </c>
      <c r="E11" s="326">
        <v>120256616</v>
      </c>
      <c r="F11" s="324">
        <v>9288233</v>
      </c>
    </row>
    <row r="12" spans="2:6" ht="19.5" customHeight="1">
      <c r="B12" s="325"/>
      <c r="C12" s="327"/>
      <c r="D12" s="327"/>
      <c r="E12" s="327"/>
      <c r="F12" s="325"/>
    </row>
    <row r="13" spans="2:6" ht="19.5" customHeight="1">
      <c r="B13" s="325">
        <v>6011855</v>
      </c>
      <c r="C13" s="327">
        <v>3304893</v>
      </c>
      <c r="D13" s="327">
        <f>SUM(D9:D12)</f>
        <v>130817646</v>
      </c>
      <c r="E13" s="327">
        <f>SUM(E9:E12)</f>
        <v>127512753</v>
      </c>
      <c r="F13" s="325">
        <v>9316748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10.00390625" style="0" customWidth="1"/>
    <col min="2" max="2" width="31.75390625" style="0" customWidth="1"/>
    <col min="3" max="3" width="17.75390625" style="0" customWidth="1"/>
    <col min="4" max="4" width="14.75390625" style="0" customWidth="1"/>
  </cols>
  <sheetData>
    <row r="2" ht="14.25">
      <c r="B2" s="328" t="s">
        <v>1518</v>
      </c>
    </row>
    <row r="5" spans="1:3" ht="24.75" customHeight="1">
      <c r="A5" s="794" t="s">
        <v>794</v>
      </c>
      <c r="B5" s="784"/>
      <c r="C5" s="784"/>
    </row>
    <row r="6" spans="1:3" ht="24.75" customHeight="1">
      <c r="A6" s="317" t="s">
        <v>679</v>
      </c>
      <c r="B6" s="317" t="s">
        <v>247</v>
      </c>
      <c r="C6" s="317" t="s">
        <v>795</v>
      </c>
    </row>
    <row r="7" spans="1:3" ht="24.75" customHeight="1">
      <c r="A7" s="317">
        <v>1</v>
      </c>
      <c r="B7" s="317">
        <v>2</v>
      </c>
      <c r="C7" s="317">
        <v>3</v>
      </c>
    </row>
    <row r="8" spans="1:3" ht="24.75" customHeight="1">
      <c r="A8" s="318" t="s">
        <v>796</v>
      </c>
      <c r="B8" s="319" t="s">
        <v>797</v>
      </c>
      <c r="C8" s="320">
        <v>2135019</v>
      </c>
    </row>
    <row r="9" spans="1:3" ht="24.75" customHeight="1">
      <c r="A9" s="318" t="s">
        <v>682</v>
      </c>
      <c r="B9" s="319" t="s">
        <v>798</v>
      </c>
      <c r="C9" s="320">
        <v>68205812</v>
      </c>
    </row>
    <row r="10" spans="1:3" ht="24.75" customHeight="1">
      <c r="A10" s="321" t="s">
        <v>799</v>
      </c>
      <c r="B10" s="322" t="s">
        <v>800</v>
      </c>
      <c r="C10" s="323">
        <v>-66070793</v>
      </c>
    </row>
    <row r="11" spans="1:3" ht="24.75" customHeight="1">
      <c r="A11" s="318" t="s">
        <v>684</v>
      </c>
      <c r="B11" s="319" t="s">
        <v>801</v>
      </c>
      <c r="C11" s="320">
        <v>66461819</v>
      </c>
    </row>
    <row r="12" spans="1:3" ht="24.75" customHeight="1">
      <c r="A12" s="321" t="s">
        <v>688</v>
      </c>
      <c r="B12" s="322" t="s">
        <v>803</v>
      </c>
      <c r="C12" s="323">
        <v>66461819</v>
      </c>
    </row>
    <row r="13" spans="1:3" ht="24.75" customHeight="1">
      <c r="A13" s="321" t="s">
        <v>804</v>
      </c>
      <c r="B13" s="322" t="s">
        <v>805</v>
      </c>
      <c r="C13" s="323">
        <v>391026</v>
      </c>
    </row>
    <row r="14" spans="1:3" ht="24.75" customHeight="1">
      <c r="A14" s="321" t="s">
        <v>806</v>
      </c>
      <c r="B14" s="322" t="s">
        <v>807</v>
      </c>
      <c r="C14" s="323">
        <v>391026</v>
      </c>
    </row>
    <row r="15" spans="1:3" ht="24.75" customHeight="1">
      <c r="A15" s="321" t="s">
        <v>808</v>
      </c>
      <c r="B15" s="322" t="s">
        <v>809</v>
      </c>
      <c r="C15" s="323">
        <v>39600</v>
      </c>
    </row>
    <row r="16" spans="1:3" ht="24.75" customHeight="1">
      <c r="A16" s="321" t="s">
        <v>810</v>
      </c>
      <c r="B16" s="322" t="s">
        <v>811</v>
      </c>
      <c r="C16" s="323">
        <v>351426</v>
      </c>
    </row>
    <row r="21" spans="1:4" ht="14.25">
      <c r="A21" s="794" t="s">
        <v>812</v>
      </c>
      <c r="B21" s="784"/>
      <c r="C21" s="784"/>
      <c r="D21" s="784"/>
    </row>
    <row r="22" spans="1:4" ht="15">
      <c r="A22" s="317" t="s">
        <v>679</v>
      </c>
      <c r="B22" s="317" t="s">
        <v>247</v>
      </c>
      <c r="C22" s="317" t="s">
        <v>680</v>
      </c>
      <c r="D22" s="317" t="s">
        <v>681</v>
      </c>
    </row>
    <row r="23" spans="1:4" ht="15">
      <c r="A23" s="317">
        <v>1</v>
      </c>
      <c r="B23" s="317">
        <v>2</v>
      </c>
      <c r="C23" s="317">
        <v>3</v>
      </c>
      <c r="D23" s="317">
        <v>5</v>
      </c>
    </row>
    <row r="24" spans="1:4" ht="38.25">
      <c r="A24" s="318" t="s">
        <v>682</v>
      </c>
      <c r="B24" s="319" t="s">
        <v>814</v>
      </c>
      <c r="C24" s="320">
        <v>8000</v>
      </c>
      <c r="D24" s="320">
        <v>0</v>
      </c>
    </row>
    <row r="25" spans="1:4" ht="38.25">
      <c r="A25" s="321" t="s">
        <v>684</v>
      </c>
      <c r="B25" s="322" t="s">
        <v>816</v>
      </c>
      <c r="C25" s="323">
        <v>8000</v>
      </c>
      <c r="D25" s="323">
        <v>0</v>
      </c>
    </row>
    <row r="26" spans="1:4" ht="25.5">
      <c r="A26" s="318" t="s">
        <v>690</v>
      </c>
      <c r="B26" s="319" t="s">
        <v>817</v>
      </c>
      <c r="C26" s="320">
        <v>67096000</v>
      </c>
      <c r="D26" s="320">
        <v>0</v>
      </c>
    </row>
    <row r="27" spans="1:4" ht="25.5">
      <c r="A27" s="318" t="s">
        <v>818</v>
      </c>
      <c r="B27" s="319" t="s">
        <v>819</v>
      </c>
      <c r="C27" s="320">
        <v>674000</v>
      </c>
      <c r="D27" s="320">
        <v>0</v>
      </c>
    </row>
    <row r="28" spans="1:4" ht="25.5">
      <c r="A28" s="321" t="s">
        <v>822</v>
      </c>
      <c r="B28" s="322" t="s">
        <v>823</v>
      </c>
      <c r="C28" s="323">
        <v>67770000</v>
      </c>
      <c r="D28" s="323">
        <v>0</v>
      </c>
    </row>
    <row r="29" spans="1:4" ht="14.25">
      <c r="A29" s="318" t="s">
        <v>696</v>
      </c>
      <c r="B29" s="319" t="s">
        <v>824</v>
      </c>
      <c r="C29" s="320">
        <v>1395000</v>
      </c>
      <c r="D29" s="320">
        <v>1378398</v>
      </c>
    </row>
    <row r="30" spans="1:4" ht="14.25">
      <c r="A30" s="318" t="s">
        <v>825</v>
      </c>
      <c r="B30" s="319" t="s">
        <v>826</v>
      </c>
      <c r="C30" s="320">
        <v>6414000</v>
      </c>
      <c r="D30" s="320">
        <v>6889301</v>
      </c>
    </row>
    <row r="31" spans="1:4" ht="25.5">
      <c r="A31" s="321" t="s">
        <v>810</v>
      </c>
      <c r="B31" s="322" t="s">
        <v>827</v>
      </c>
      <c r="C31" s="323">
        <v>7809000</v>
      </c>
      <c r="D31" s="323">
        <v>8267699</v>
      </c>
    </row>
    <row r="32" spans="1:4" ht="14.25">
      <c r="A32" s="318" t="s">
        <v>828</v>
      </c>
      <c r="B32" s="319" t="s">
        <v>829</v>
      </c>
      <c r="C32" s="320">
        <v>41372000</v>
      </c>
      <c r="D32" s="320">
        <v>41691057</v>
      </c>
    </row>
    <row r="33" spans="1:4" ht="14.25">
      <c r="A33" s="318" t="s">
        <v>830</v>
      </c>
      <c r="B33" s="319" t="s">
        <v>831</v>
      </c>
      <c r="C33" s="320">
        <v>4574000</v>
      </c>
      <c r="D33" s="320">
        <v>4611004</v>
      </c>
    </row>
    <row r="34" spans="1:4" ht="14.25">
      <c r="A34" s="318" t="s">
        <v>832</v>
      </c>
      <c r="B34" s="319" t="s">
        <v>833</v>
      </c>
      <c r="C34" s="320">
        <v>12484000</v>
      </c>
      <c r="D34" s="320">
        <v>12528233</v>
      </c>
    </row>
    <row r="35" spans="1:4" ht="25.5">
      <c r="A35" s="321" t="s">
        <v>698</v>
      </c>
      <c r="B35" s="322" t="s">
        <v>834</v>
      </c>
      <c r="C35" s="323">
        <v>58430000</v>
      </c>
      <c r="D35" s="323">
        <v>58830294</v>
      </c>
    </row>
    <row r="36" spans="1:4" ht="14.25">
      <c r="A36" s="321" t="s">
        <v>835</v>
      </c>
      <c r="B36" s="322" t="s">
        <v>836</v>
      </c>
      <c r="C36" s="323">
        <v>235000</v>
      </c>
      <c r="D36" s="323">
        <v>271008</v>
      </c>
    </row>
    <row r="37" spans="1:4" ht="14.25">
      <c r="A37" s="321" t="s">
        <v>837</v>
      </c>
      <c r="B37" s="322" t="s">
        <v>838</v>
      </c>
      <c r="C37" s="323">
        <v>1226000</v>
      </c>
      <c r="D37" s="323">
        <v>1256283</v>
      </c>
    </row>
    <row r="38" spans="1:4" ht="25.5">
      <c r="A38" s="321" t="s">
        <v>839</v>
      </c>
      <c r="B38" s="322" t="s">
        <v>840</v>
      </c>
      <c r="C38" s="323">
        <v>78000</v>
      </c>
      <c r="D38" s="323">
        <v>-68625284</v>
      </c>
    </row>
    <row r="39" spans="1:4" ht="38.25">
      <c r="A39" s="318" t="s">
        <v>700</v>
      </c>
      <c r="B39" s="319" t="s">
        <v>861</v>
      </c>
      <c r="C39" s="320">
        <v>0</v>
      </c>
      <c r="D39" s="320">
        <v>67</v>
      </c>
    </row>
    <row r="40" spans="1:4" ht="38.25">
      <c r="A40" s="318" t="s">
        <v>862</v>
      </c>
      <c r="B40" s="319" t="s">
        <v>863</v>
      </c>
      <c r="C40" s="320">
        <v>0</v>
      </c>
      <c r="D40" s="320">
        <v>68486486</v>
      </c>
    </row>
    <row r="41" spans="1:4" ht="38.25">
      <c r="A41" s="321" t="s">
        <v>864</v>
      </c>
      <c r="B41" s="322" t="s">
        <v>865</v>
      </c>
      <c r="C41" s="323">
        <v>0</v>
      </c>
      <c r="D41" s="323">
        <v>68486553</v>
      </c>
    </row>
    <row r="42" spans="1:4" ht="25.5">
      <c r="A42" s="321" t="s">
        <v>866</v>
      </c>
      <c r="B42" s="322" t="s">
        <v>867</v>
      </c>
      <c r="C42" s="323">
        <v>0</v>
      </c>
      <c r="D42" s="323">
        <v>68486553</v>
      </c>
    </row>
    <row r="43" spans="1:4" ht="25.5">
      <c r="A43" s="321" t="s">
        <v>841</v>
      </c>
      <c r="B43" s="322" t="s">
        <v>842</v>
      </c>
      <c r="C43" s="323">
        <v>78000</v>
      </c>
      <c r="D43" s="323">
        <v>-138731</v>
      </c>
    </row>
  </sheetData>
  <sheetProtection/>
  <mergeCells count="2">
    <mergeCell ref="A5:C5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H13" sqref="H13"/>
    </sheetView>
  </sheetViews>
  <sheetFormatPr defaultColWidth="9.00390625" defaultRowHeight="14.25"/>
  <cols>
    <col min="2" max="2" width="13.50390625" style="0" customWidth="1"/>
    <col min="3" max="3" width="17.375" style="219" customWidth="1"/>
    <col min="4" max="4" width="16.50390625" style="219" customWidth="1"/>
    <col min="5" max="5" width="12.375" style="219" customWidth="1"/>
    <col min="6" max="6" width="13.875" style="0" customWidth="1"/>
  </cols>
  <sheetData>
    <row r="3" ht="14.25">
      <c r="B3" s="328" t="s">
        <v>897</v>
      </c>
    </row>
    <row r="7" spans="2:6" ht="14.25">
      <c r="B7" t="s">
        <v>843</v>
      </c>
      <c r="C7" s="219" t="s">
        <v>844</v>
      </c>
      <c r="D7" s="219" t="s">
        <v>845</v>
      </c>
      <c r="E7" s="219" t="s">
        <v>846</v>
      </c>
      <c r="F7" t="s">
        <v>847</v>
      </c>
    </row>
    <row r="8" spans="1:6" ht="14.25">
      <c r="A8" t="s">
        <v>856</v>
      </c>
      <c r="B8" s="324">
        <v>1635</v>
      </c>
      <c r="C8" s="326">
        <f>F8-B8</f>
        <v>7945</v>
      </c>
      <c r="D8" s="326">
        <v>1680017</v>
      </c>
      <c r="E8" s="326">
        <v>1672072</v>
      </c>
      <c r="F8" s="324">
        <v>9580</v>
      </c>
    </row>
    <row r="9" spans="2:6" ht="14.25">
      <c r="B9" s="325"/>
      <c r="C9" s="327"/>
      <c r="D9" s="327"/>
      <c r="E9" s="327"/>
      <c r="F9" s="325"/>
    </row>
    <row r="10" spans="1:6" ht="14.25">
      <c r="A10" t="s">
        <v>857</v>
      </c>
      <c r="B10" s="324">
        <v>108650</v>
      </c>
      <c r="C10" s="326">
        <f>F10-B10</f>
        <v>212281</v>
      </c>
      <c r="D10" s="326">
        <v>41499225</v>
      </c>
      <c r="E10" s="326">
        <v>41286944</v>
      </c>
      <c r="F10" s="324">
        <v>320931</v>
      </c>
    </row>
    <row r="11" spans="2:6" ht="14.25">
      <c r="B11" s="325"/>
      <c r="C11" s="327"/>
      <c r="D11" s="327"/>
      <c r="E11" s="327"/>
      <c r="F11" s="325"/>
    </row>
    <row r="12" spans="2:6" ht="14.25">
      <c r="B12" s="325">
        <f>SUM(B8:B11)</f>
        <v>110285</v>
      </c>
      <c r="C12" s="327">
        <f>SUM(C8:C11)</f>
        <v>220226</v>
      </c>
      <c r="D12" s="327">
        <f>SUM(D8:D11)</f>
        <v>43179242</v>
      </c>
      <c r="E12" s="327">
        <f>SUM(E8:E11)</f>
        <v>42959016</v>
      </c>
      <c r="F12" s="325">
        <f>SUM(F8:F11)</f>
        <v>330511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0">
      <selection activeCell="L11" sqref="L11"/>
    </sheetView>
  </sheetViews>
  <sheetFormatPr defaultColWidth="9.00390625" defaultRowHeight="14.25"/>
  <cols>
    <col min="2" max="2" width="13.125" style="0" customWidth="1"/>
    <col min="3" max="3" width="11.625" style="0" customWidth="1"/>
  </cols>
  <sheetData>
    <row r="2" spans="1:3" ht="51" customHeight="1">
      <c r="A2" s="762" t="s">
        <v>898</v>
      </c>
      <c r="B2" s="766"/>
      <c r="C2" s="766"/>
    </row>
    <row r="3" spans="1:3" ht="14.25">
      <c r="A3" s="796"/>
      <c r="B3" s="796"/>
      <c r="C3" s="796"/>
    </row>
    <row r="4" spans="1:3" ht="14.25">
      <c r="A4" s="98"/>
      <c r="B4" s="98"/>
      <c r="C4" s="98"/>
    </row>
    <row r="5" spans="1:3" ht="14.25">
      <c r="A5" s="98"/>
      <c r="B5" s="98"/>
      <c r="C5" s="98"/>
    </row>
    <row r="6" spans="1:3" ht="14.25">
      <c r="A6" s="98"/>
      <c r="B6" s="98"/>
      <c r="C6" s="98"/>
    </row>
    <row r="7" spans="1:3" ht="14.25">
      <c r="A7" s="98"/>
      <c r="B7" s="98"/>
      <c r="C7" s="98"/>
    </row>
    <row r="8" spans="1:3" ht="14.25">
      <c r="A8" s="126" t="s">
        <v>275</v>
      </c>
      <c r="B8" s="193" t="s">
        <v>247</v>
      </c>
      <c r="C8" s="193" t="s">
        <v>464</v>
      </c>
    </row>
    <row r="9" spans="1:3" ht="14.25">
      <c r="A9" s="126" t="s">
        <v>248</v>
      </c>
      <c r="B9" s="193" t="s">
        <v>249</v>
      </c>
      <c r="C9" s="193" t="s">
        <v>250</v>
      </c>
    </row>
    <row r="10" spans="1:3" ht="63.75">
      <c r="A10" s="127" t="s">
        <v>280</v>
      </c>
      <c r="B10" s="129" t="s">
        <v>465</v>
      </c>
      <c r="C10" s="194">
        <f>'összesítő bevétel teljesítés'!B26-'összesítő bevétel teljesítés'!B24</f>
        <v>19403334</v>
      </c>
    </row>
    <row r="11" spans="1:3" ht="153">
      <c r="A11" s="127" t="s">
        <v>283</v>
      </c>
      <c r="B11" s="129" t="s">
        <v>466</v>
      </c>
      <c r="C11" s="194">
        <f>'összesítő bevétel teljesítés'!B30+'összesítő bevétel teljesítés'!B28</f>
        <v>461400</v>
      </c>
    </row>
    <row r="12" spans="1:3" ht="51">
      <c r="A12" s="127" t="s">
        <v>286</v>
      </c>
      <c r="B12" s="129" t="s">
        <v>467</v>
      </c>
      <c r="C12" s="194">
        <v>0</v>
      </c>
    </row>
    <row r="13" spans="1:3" ht="156" customHeight="1">
      <c r="A13" s="127" t="s">
        <v>289</v>
      </c>
      <c r="B13" s="129" t="s">
        <v>468</v>
      </c>
      <c r="C13" s="194">
        <v>0</v>
      </c>
    </row>
    <row r="14" spans="1:3" ht="25.5">
      <c r="A14" s="127" t="s">
        <v>292</v>
      </c>
      <c r="B14" s="129" t="s">
        <v>469</v>
      </c>
      <c r="C14" s="194">
        <f>'összesítő bevétel teljesítés'!B24</f>
        <v>82163</v>
      </c>
    </row>
    <row r="15" spans="1:3" ht="63.75">
      <c r="A15" s="127" t="s">
        <v>295</v>
      </c>
      <c r="B15" s="129" t="s">
        <v>470</v>
      </c>
      <c r="C15" s="194">
        <v>0</v>
      </c>
    </row>
    <row r="16" spans="1:3" ht="51">
      <c r="A16" s="130" t="s">
        <v>298</v>
      </c>
      <c r="B16" s="195" t="s">
        <v>471</v>
      </c>
      <c r="C16" s="196">
        <f>SUM(C10:C15)</f>
        <v>19946897</v>
      </c>
    </row>
  </sheetData>
  <sheetProtection/>
  <mergeCells count="2"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H11" sqref="H11:H14"/>
    </sheetView>
  </sheetViews>
  <sheetFormatPr defaultColWidth="9.00390625" defaultRowHeight="14.25"/>
  <cols>
    <col min="1" max="1" width="24.25390625" style="0" customWidth="1"/>
  </cols>
  <sheetData>
    <row r="2" ht="14.25">
      <c r="A2" t="s">
        <v>899</v>
      </c>
    </row>
    <row r="4" spans="1:5" ht="14.25">
      <c r="A4" t="s">
        <v>858</v>
      </c>
      <c r="C4" t="s">
        <v>860</v>
      </c>
      <c r="E4" t="s">
        <v>859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M708"/>
  <sheetViews>
    <sheetView zoomScalePageLayoutView="0" workbookViewId="0" topLeftCell="A1">
      <selection activeCell="R15" sqref="R15"/>
    </sheetView>
  </sheetViews>
  <sheetFormatPr defaultColWidth="9.00390625" defaultRowHeight="14.25"/>
  <sheetData>
    <row r="2" ht="14.25">
      <c r="A2" t="s">
        <v>900</v>
      </c>
    </row>
    <row r="4" ht="15" thickBot="1"/>
    <row r="5" spans="1:16" ht="18.75" thickBot="1">
      <c r="A5" s="337" t="s">
        <v>901</v>
      </c>
      <c r="B5" s="338">
        <v>1</v>
      </c>
      <c r="C5" s="339" t="s">
        <v>902</v>
      </c>
      <c r="D5" s="340"/>
      <c r="E5" s="341"/>
      <c r="F5" s="341"/>
      <c r="G5" s="341"/>
      <c r="H5" s="898" t="s">
        <v>903</v>
      </c>
      <c r="I5" s="898"/>
      <c r="J5" s="898"/>
      <c r="K5" s="919"/>
      <c r="L5" s="873" t="str">
        <f>'[1]elolap'!$P$35</f>
        <v>18449</v>
      </c>
      <c r="M5" s="874"/>
      <c r="N5" s="874"/>
      <c r="O5" s="874"/>
      <c r="P5" s="875"/>
    </row>
    <row r="6" spans="1:16" ht="14.25">
      <c r="A6" s="899" t="s">
        <v>904</v>
      </c>
      <c r="B6" s="1356"/>
      <c r="C6" s="1323" t="s">
        <v>247</v>
      </c>
      <c r="D6" s="1324"/>
      <c r="E6" s="1325"/>
      <c r="F6" s="1357" t="s">
        <v>905</v>
      </c>
      <c r="G6" s="1358"/>
      <c r="H6" s="1358"/>
      <c r="I6" s="1358"/>
      <c r="J6" s="1358"/>
      <c r="K6" s="1358"/>
      <c r="L6" s="1358"/>
      <c r="M6" s="1358"/>
      <c r="N6" s="1358"/>
      <c r="O6" s="1358"/>
      <c r="P6" s="1359"/>
    </row>
    <row r="7" spans="1:16" ht="14.25">
      <c r="A7" s="1319"/>
      <c r="B7" s="1320"/>
      <c r="C7" s="1326"/>
      <c r="D7" s="1327"/>
      <c r="E7" s="1328"/>
      <c r="F7" s="345" t="s">
        <v>906</v>
      </c>
      <c r="G7" s="346"/>
      <c r="H7" s="347"/>
      <c r="I7" s="883" t="s">
        <v>907</v>
      </c>
      <c r="J7" s="883"/>
      <c r="K7" s="883"/>
      <c r="L7" s="883"/>
      <c r="M7" s="883"/>
      <c r="N7" s="883"/>
      <c r="O7" s="883"/>
      <c r="P7" s="884"/>
    </row>
    <row r="8" spans="1:16" ht="14.25">
      <c r="A8" s="1319"/>
      <c r="B8" s="1320"/>
      <c r="C8" s="1326"/>
      <c r="D8" s="1327"/>
      <c r="E8" s="1328"/>
      <c r="F8" s="885" t="s">
        <v>908</v>
      </c>
      <c r="G8" s="876" t="s">
        <v>909</v>
      </c>
      <c r="H8" s="878"/>
      <c r="I8" s="876" t="s">
        <v>910</v>
      </c>
      <c r="J8" s="878"/>
      <c r="K8" s="1360" t="s">
        <v>911</v>
      </c>
      <c r="L8" s="1317"/>
      <c r="M8" s="1317"/>
      <c r="N8" s="1317"/>
      <c r="O8" s="1317"/>
      <c r="P8" s="1361"/>
    </row>
    <row r="9" spans="1:16" ht="14.25">
      <c r="A9" s="1319"/>
      <c r="B9" s="1320"/>
      <c r="C9" s="1326"/>
      <c r="D9" s="1327"/>
      <c r="E9" s="1328"/>
      <c r="F9" s="1312"/>
      <c r="G9" s="892"/>
      <c r="H9" s="1329"/>
      <c r="I9" s="888" t="s">
        <v>912</v>
      </c>
      <c r="J9" s="889"/>
      <c r="K9" s="1336"/>
      <c r="L9" s="1337"/>
      <c r="M9" s="1337"/>
      <c r="N9" s="1337"/>
      <c r="O9" s="1337"/>
      <c r="P9" s="1338"/>
    </row>
    <row r="10" spans="1:16" ht="14.25">
      <c r="A10" s="1319"/>
      <c r="B10" s="1320"/>
      <c r="C10" s="1326"/>
      <c r="D10" s="1327"/>
      <c r="E10" s="1328"/>
      <c r="F10" s="1313"/>
      <c r="G10" s="349" t="s">
        <v>913</v>
      </c>
      <c r="H10" s="349" t="s">
        <v>914</v>
      </c>
      <c r="I10" s="350" t="s">
        <v>915</v>
      </c>
      <c r="J10" s="350" t="s">
        <v>916</v>
      </c>
      <c r="K10" s="351" t="s">
        <v>915</v>
      </c>
      <c r="L10" s="879" t="s">
        <v>916</v>
      </c>
      <c r="M10" s="880"/>
      <c r="N10" s="880"/>
      <c r="O10" s="880"/>
      <c r="P10" s="881"/>
    </row>
    <row r="11" spans="1:16" ht="14.25">
      <c r="A11" s="1321"/>
      <c r="B11" s="1322"/>
      <c r="C11" s="1314"/>
      <c r="D11" s="1315"/>
      <c r="E11" s="1316"/>
      <c r="F11" s="355" t="s">
        <v>917</v>
      </c>
      <c r="G11" s="348" t="s">
        <v>918</v>
      </c>
      <c r="H11" s="348" t="s">
        <v>919</v>
      </c>
      <c r="I11" s="355" t="s">
        <v>920</v>
      </c>
      <c r="J11" s="348" t="s">
        <v>921</v>
      </c>
      <c r="K11" s="355" t="s">
        <v>922</v>
      </c>
      <c r="L11" s="882" t="s">
        <v>923</v>
      </c>
      <c r="M11" s="883"/>
      <c r="N11" s="883"/>
      <c r="O11" s="883"/>
      <c r="P11" s="884"/>
    </row>
    <row r="12" spans="1:16" ht="14.25">
      <c r="A12" s="1310" t="s">
        <v>796</v>
      </c>
      <c r="B12" s="1311"/>
      <c r="C12" s="356" t="s">
        <v>924</v>
      </c>
      <c r="D12" s="356"/>
      <c r="E12" s="356"/>
      <c r="F12" s="357">
        <v>220</v>
      </c>
      <c r="G12" s="357">
        <v>114</v>
      </c>
      <c r="H12" s="357">
        <v>3459</v>
      </c>
      <c r="I12" s="357">
        <v>220</v>
      </c>
      <c r="J12" s="357">
        <v>677596</v>
      </c>
      <c r="K12" s="357">
        <v>214</v>
      </c>
      <c r="L12" s="1173">
        <v>1518839</v>
      </c>
      <c r="M12" s="1174"/>
      <c r="N12" s="1174"/>
      <c r="O12" s="1174"/>
      <c r="P12" s="1175"/>
    </row>
    <row r="13" spans="1:16" ht="14.25">
      <c r="A13" s="1310" t="s">
        <v>682</v>
      </c>
      <c r="B13" s="1311"/>
      <c r="C13" s="358" t="s">
        <v>925</v>
      </c>
      <c r="D13" s="358"/>
      <c r="E13" s="356"/>
      <c r="F13" s="357">
        <v>6</v>
      </c>
      <c r="G13" s="357">
        <v>0</v>
      </c>
      <c r="H13" s="357">
        <v>9334</v>
      </c>
      <c r="I13" s="357">
        <v>6</v>
      </c>
      <c r="J13" s="357">
        <v>382</v>
      </c>
      <c r="K13" s="357">
        <v>6</v>
      </c>
      <c r="L13" s="1173">
        <v>382</v>
      </c>
      <c r="M13" s="1174"/>
      <c r="N13" s="1174"/>
      <c r="O13" s="1174"/>
      <c r="P13" s="1175"/>
    </row>
    <row r="14" spans="1:16" ht="14.25">
      <c r="A14" s="1310" t="s">
        <v>799</v>
      </c>
      <c r="B14" s="1311"/>
      <c r="C14" s="358" t="s">
        <v>926</v>
      </c>
      <c r="D14" s="358"/>
      <c r="E14" s="356"/>
      <c r="F14" s="357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0</v>
      </c>
      <c r="L14" s="1173">
        <v>0</v>
      </c>
      <c r="M14" s="1174"/>
      <c r="N14" s="1174"/>
      <c r="O14" s="1174"/>
      <c r="P14" s="1175"/>
    </row>
    <row r="15" spans="1:16" ht="14.25">
      <c r="A15" s="1310" t="s">
        <v>684</v>
      </c>
      <c r="B15" s="1311"/>
      <c r="C15" s="359" t="s">
        <v>927</v>
      </c>
      <c r="D15" s="360"/>
      <c r="E15" s="356"/>
      <c r="F15" s="357">
        <v>0</v>
      </c>
      <c r="G15" s="361"/>
      <c r="H15" s="361"/>
      <c r="I15" s="357">
        <v>0</v>
      </c>
      <c r="J15" s="357">
        <v>0</v>
      </c>
      <c r="K15" s="357">
        <v>0</v>
      </c>
      <c r="L15" s="1173">
        <v>0</v>
      </c>
      <c r="M15" s="1174"/>
      <c r="N15" s="1174"/>
      <c r="O15" s="1174"/>
      <c r="P15" s="1175"/>
    </row>
    <row r="16" spans="1:16" ht="14.25">
      <c r="A16" s="1310" t="s">
        <v>686</v>
      </c>
      <c r="B16" s="1311"/>
      <c r="C16" s="362" t="s">
        <v>928</v>
      </c>
      <c r="D16" s="362"/>
      <c r="E16" s="363"/>
      <c r="F16" s="364">
        <v>226</v>
      </c>
      <c r="G16" s="364">
        <v>115</v>
      </c>
      <c r="H16" s="364">
        <v>2793</v>
      </c>
      <c r="I16" s="364">
        <v>226</v>
      </c>
      <c r="J16" s="364">
        <v>677978</v>
      </c>
      <c r="K16" s="364">
        <v>220</v>
      </c>
      <c r="L16" s="1173">
        <v>1519221</v>
      </c>
      <c r="M16" s="1174"/>
      <c r="N16" s="1174"/>
      <c r="O16" s="1174"/>
      <c r="P16" s="1175"/>
    </row>
    <row r="17" spans="1:16" ht="14.25">
      <c r="A17" s="1310" t="s">
        <v>688</v>
      </c>
      <c r="B17" s="1311"/>
      <c r="C17" s="365" t="s">
        <v>929</v>
      </c>
      <c r="D17" s="366"/>
      <c r="E17" s="367"/>
      <c r="F17" s="364">
        <v>3</v>
      </c>
      <c r="G17" s="364">
        <v>0</v>
      </c>
      <c r="H17" s="364">
        <v>0</v>
      </c>
      <c r="I17" s="364">
        <v>3</v>
      </c>
      <c r="J17" s="364">
        <v>38133</v>
      </c>
      <c r="K17" s="364">
        <v>3</v>
      </c>
      <c r="L17" s="1173">
        <v>113586</v>
      </c>
      <c r="M17" s="1174"/>
      <c r="N17" s="1174"/>
      <c r="O17" s="1174"/>
      <c r="P17" s="1175"/>
    </row>
    <row r="18" spans="1:16" ht="14.25">
      <c r="A18" s="1310" t="s">
        <v>804</v>
      </c>
      <c r="B18" s="1311"/>
      <c r="C18" s="356" t="s">
        <v>930</v>
      </c>
      <c r="D18" s="356"/>
      <c r="E18" s="356"/>
      <c r="F18" s="357">
        <v>0</v>
      </c>
      <c r="G18" s="357">
        <v>0</v>
      </c>
      <c r="H18" s="357">
        <v>0</v>
      </c>
      <c r="I18" s="357">
        <v>0</v>
      </c>
      <c r="J18" s="357">
        <v>0</v>
      </c>
      <c r="K18" s="357">
        <v>0</v>
      </c>
      <c r="L18" s="1173">
        <v>0</v>
      </c>
      <c r="M18" s="1174"/>
      <c r="N18" s="1174"/>
      <c r="O18" s="1174"/>
      <c r="P18" s="1175"/>
    </row>
    <row r="19" spans="1:16" ht="14.25">
      <c r="A19" s="1310" t="s">
        <v>690</v>
      </c>
      <c r="B19" s="1311"/>
      <c r="C19" s="885" t="s">
        <v>931</v>
      </c>
      <c r="D19" s="1354" t="s">
        <v>932</v>
      </c>
      <c r="E19" s="1355" t="s">
        <v>187</v>
      </c>
      <c r="F19" s="357">
        <v>95</v>
      </c>
      <c r="G19" s="357">
        <v>20</v>
      </c>
      <c r="H19" s="357">
        <v>9158</v>
      </c>
      <c r="I19" s="357">
        <v>95</v>
      </c>
      <c r="J19" s="357">
        <v>587431</v>
      </c>
      <c r="K19" s="357">
        <v>95</v>
      </c>
      <c r="L19" s="1173">
        <v>841074</v>
      </c>
      <c r="M19" s="1174"/>
      <c r="N19" s="1174"/>
      <c r="O19" s="1174"/>
      <c r="P19" s="1175"/>
    </row>
    <row r="20" spans="1:16" ht="14.25">
      <c r="A20" s="1310" t="s">
        <v>818</v>
      </c>
      <c r="B20" s="1311"/>
      <c r="C20" s="1312" t="s">
        <v>933</v>
      </c>
      <c r="D20" s="1354" t="s">
        <v>934</v>
      </c>
      <c r="E20" s="1355"/>
      <c r="F20" s="357">
        <v>131</v>
      </c>
      <c r="G20" s="357">
        <v>94</v>
      </c>
      <c r="H20" s="357">
        <v>3635</v>
      </c>
      <c r="I20" s="357">
        <v>131</v>
      </c>
      <c r="J20" s="357">
        <v>90547</v>
      </c>
      <c r="K20" s="357">
        <v>125</v>
      </c>
      <c r="L20" s="1173">
        <v>678147</v>
      </c>
      <c r="M20" s="1174"/>
      <c r="N20" s="1174"/>
      <c r="O20" s="1174"/>
      <c r="P20" s="1175"/>
    </row>
    <row r="21" spans="1:16" ht="14.25">
      <c r="A21" s="1310" t="s">
        <v>692</v>
      </c>
      <c r="B21" s="1311"/>
      <c r="C21" s="885" t="s">
        <v>931</v>
      </c>
      <c r="D21" s="1354" t="s">
        <v>935</v>
      </c>
      <c r="E21" s="1355"/>
      <c r="F21" s="357">
        <v>110</v>
      </c>
      <c r="G21" s="357">
        <v>32</v>
      </c>
      <c r="H21" s="357">
        <v>9106</v>
      </c>
      <c r="I21" s="357">
        <v>110</v>
      </c>
      <c r="J21" s="357">
        <v>582934</v>
      </c>
      <c r="K21" s="357">
        <v>110</v>
      </c>
      <c r="L21" s="1173">
        <v>1333716</v>
      </c>
      <c r="M21" s="1174"/>
      <c r="N21" s="1174"/>
      <c r="O21" s="1174"/>
      <c r="P21" s="1175"/>
    </row>
    <row r="22" spans="1:16" ht="14.25">
      <c r="A22" s="1310" t="s">
        <v>694</v>
      </c>
      <c r="B22" s="1311"/>
      <c r="C22" s="1312"/>
      <c r="D22" s="1354" t="s">
        <v>936</v>
      </c>
      <c r="E22" s="1355"/>
      <c r="F22" s="357">
        <v>3</v>
      </c>
      <c r="G22" s="357">
        <v>0</v>
      </c>
      <c r="H22" s="357">
        <v>3270</v>
      </c>
      <c r="I22" s="357">
        <v>3</v>
      </c>
      <c r="J22" s="357">
        <v>13731</v>
      </c>
      <c r="K22" s="357">
        <v>3</v>
      </c>
      <c r="L22" s="1173">
        <v>68279</v>
      </c>
      <c r="M22" s="1174"/>
      <c r="N22" s="1174"/>
      <c r="O22" s="1174"/>
      <c r="P22" s="1175"/>
    </row>
    <row r="23" spans="1:16" ht="14.25">
      <c r="A23" s="1310" t="s">
        <v>822</v>
      </c>
      <c r="B23" s="1311"/>
      <c r="C23" s="1313"/>
      <c r="D23" s="1354" t="s">
        <v>937</v>
      </c>
      <c r="E23" s="1355"/>
      <c r="F23" s="357">
        <v>113</v>
      </c>
      <c r="G23" s="357">
        <v>82</v>
      </c>
      <c r="H23" s="357">
        <v>417</v>
      </c>
      <c r="I23" s="357">
        <v>113</v>
      </c>
      <c r="J23" s="357">
        <v>81313</v>
      </c>
      <c r="K23" s="357">
        <v>107</v>
      </c>
      <c r="L23" s="1173">
        <v>117226</v>
      </c>
      <c r="M23" s="1174"/>
      <c r="N23" s="1174"/>
      <c r="O23" s="1174"/>
      <c r="P23" s="1175"/>
    </row>
    <row r="24" spans="1:16" ht="14.25">
      <c r="A24" s="1310" t="s">
        <v>696</v>
      </c>
      <c r="B24" s="1311"/>
      <c r="C24" s="1351" t="s">
        <v>938</v>
      </c>
      <c r="D24" s="1352"/>
      <c r="E24" s="1353"/>
      <c r="F24" s="357">
        <v>192</v>
      </c>
      <c r="G24" s="357">
        <v>106</v>
      </c>
      <c r="H24" s="357">
        <v>5958</v>
      </c>
      <c r="I24" s="357">
        <v>192</v>
      </c>
      <c r="J24" s="357">
        <v>473833</v>
      </c>
      <c r="K24" s="357">
        <v>186</v>
      </c>
      <c r="L24" s="1173">
        <v>1148092</v>
      </c>
      <c r="M24" s="1174"/>
      <c r="N24" s="1174"/>
      <c r="O24" s="1174"/>
      <c r="P24" s="1175"/>
    </row>
    <row r="25" spans="1:16" ht="14.25">
      <c r="A25" s="1310" t="s">
        <v>825</v>
      </c>
      <c r="B25" s="1311"/>
      <c r="C25" s="1348" t="s">
        <v>939</v>
      </c>
      <c r="D25" s="356" t="s">
        <v>940</v>
      </c>
      <c r="E25" s="356"/>
      <c r="F25" s="357">
        <v>163</v>
      </c>
      <c r="G25" s="357">
        <v>41</v>
      </c>
      <c r="H25" s="357">
        <v>6411</v>
      </c>
      <c r="I25" s="357">
        <v>163</v>
      </c>
      <c r="J25" s="357">
        <v>471480</v>
      </c>
      <c r="K25" s="357">
        <v>163</v>
      </c>
      <c r="L25" s="1173">
        <v>1146558</v>
      </c>
      <c r="M25" s="1174"/>
      <c r="N25" s="1174"/>
      <c r="O25" s="1174"/>
      <c r="P25" s="1175"/>
    </row>
    <row r="26" spans="1:16" ht="14.25">
      <c r="A26" s="1310" t="s">
        <v>806</v>
      </c>
      <c r="B26" s="1311"/>
      <c r="C26" s="1349"/>
      <c r="D26" s="356" t="s">
        <v>941</v>
      </c>
      <c r="E26" s="368"/>
      <c r="F26" s="357">
        <v>29</v>
      </c>
      <c r="G26" s="357">
        <v>64</v>
      </c>
      <c r="H26" s="357">
        <v>9547</v>
      </c>
      <c r="I26" s="357">
        <v>29</v>
      </c>
      <c r="J26" s="357">
        <v>2353</v>
      </c>
      <c r="K26" s="357">
        <v>23</v>
      </c>
      <c r="L26" s="1173">
        <v>1534</v>
      </c>
      <c r="M26" s="1174"/>
      <c r="N26" s="1174"/>
      <c r="O26" s="1174"/>
      <c r="P26" s="1175"/>
    </row>
    <row r="27" spans="1:16" ht="14.25">
      <c r="A27" s="1310" t="s">
        <v>808</v>
      </c>
      <c r="B27" s="1311"/>
      <c r="C27" s="1350"/>
      <c r="D27" s="358" t="s">
        <v>942</v>
      </c>
      <c r="E27" s="369"/>
      <c r="F27" s="357">
        <v>0</v>
      </c>
      <c r="G27" s="357">
        <v>0</v>
      </c>
      <c r="H27" s="357">
        <v>0</v>
      </c>
      <c r="I27" s="357">
        <v>0</v>
      </c>
      <c r="J27" s="357">
        <v>0</v>
      </c>
      <c r="K27" s="357">
        <v>0</v>
      </c>
      <c r="L27" s="1173">
        <v>0</v>
      </c>
      <c r="M27" s="1174"/>
      <c r="N27" s="1174"/>
      <c r="O27" s="1174"/>
      <c r="P27" s="1175"/>
    </row>
    <row r="28" spans="1:16" ht="14.25">
      <c r="A28" s="1310" t="s">
        <v>810</v>
      </c>
      <c r="B28" s="1311"/>
      <c r="C28" s="370" t="s">
        <v>943</v>
      </c>
      <c r="D28" s="371"/>
      <c r="E28" s="372"/>
      <c r="F28" s="357">
        <v>34</v>
      </c>
      <c r="G28" s="357">
        <v>8</v>
      </c>
      <c r="H28" s="357">
        <v>6835</v>
      </c>
      <c r="I28" s="357">
        <v>34</v>
      </c>
      <c r="J28" s="357">
        <v>204145</v>
      </c>
      <c r="K28" s="357">
        <v>34</v>
      </c>
      <c r="L28" s="1173">
        <v>371129</v>
      </c>
      <c r="M28" s="1174"/>
      <c r="N28" s="1174"/>
      <c r="O28" s="1174"/>
      <c r="P28" s="1175"/>
    </row>
    <row r="29" spans="1:16" ht="14.25">
      <c r="A29" s="1310" t="s">
        <v>828</v>
      </c>
      <c r="B29" s="1311"/>
      <c r="C29" s="1348" t="s">
        <v>944</v>
      </c>
      <c r="D29" s="356" t="s">
        <v>940</v>
      </c>
      <c r="E29" s="372"/>
      <c r="F29" s="357">
        <v>34</v>
      </c>
      <c r="G29" s="357">
        <v>8</v>
      </c>
      <c r="H29" s="357">
        <v>6835</v>
      </c>
      <c r="I29" s="357">
        <v>34</v>
      </c>
      <c r="J29" s="357">
        <v>204145</v>
      </c>
      <c r="K29" s="357">
        <v>34</v>
      </c>
      <c r="L29" s="1173">
        <v>371129</v>
      </c>
      <c r="M29" s="1174"/>
      <c r="N29" s="1174"/>
      <c r="O29" s="1174"/>
      <c r="P29" s="1175"/>
    </row>
    <row r="30" spans="1:16" ht="14.25">
      <c r="A30" s="1310" t="s">
        <v>830</v>
      </c>
      <c r="B30" s="1311"/>
      <c r="C30" s="1349"/>
      <c r="D30" s="356" t="s">
        <v>941</v>
      </c>
      <c r="E30" s="372"/>
      <c r="F30" s="357">
        <v>0</v>
      </c>
      <c r="G30" s="357">
        <v>0</v>
      </c>
      <c r="H30" s="357">
        <v>0</v>
      </c>
      <c r="I30" s="357">
        <v>0</v>
      </c>
      <c r="J30" s="357">
        <v>0</v>
      </c>
      <c r="K30" s="357">
        <v>0</v>
      </c>
      <c r="L30" s="1173">
        <v>0</v>
      </c>
      <c r="M30" s="1174"/>
      <c r="N30" s="1174"/>
      <c r="O30" s="1174"/>
      <c r="P30" s="1175"/>
    </row>
    <row r="31" spans="1:16" ht="14.25">
      <c r="A31" s="1310" t="s">
        <v>832</v>
      </c>
      <c r="B31" s="1311"/>
      <c r="C31" s="1349"/>
      <c r="D31" s="356" t="s">
        <v>942</v>
      </c>
      <c r="E31" s="372"/>
      <c r="F31" s="357">
        <v>0</v>
      </c>
      <c r="G31" s="357">
        <v>0</v>
      </c>
      <c r="H31" s="357">
        <v>0</v>
      </c>
      <c r="I31" s="357">
        <v>0</v>
      </c>
      <c r="J31" s="357">
        <v>0</v>
      </c>
      <c r="K31" s="357">
        <v>0</v>
      </c>
      <c r="L31" s="1173">
        <v>0</v>
      </c>
      <c r="M31" s="1174"/>
      <c r="N31" s="1174"/>
      <c r="O31" s="1174"/>
      <c r="P31" s="1175"/>
    </row>
    <row r="32" spans="1:16" ht="14.25">
      <c r="A32" s="1310" t="s">
        <v>698</v>
      </c>
      <c r="B32" s="1311"/>
      <c r="C32" s="1350"/>
      <c r="D32" s="373" t="s">
        <v>945</v>
      </c>
      <c r="E32" s="374"/>
      <c r="F32" s="357">
        <v>0</v>
      </c>
      <c r="G32" s="357">
        <v>0</v>
      </c>
      <c r="H32" s="357">
        <v>0</v>
      </c>
      <c r="I32" s="357">
        <v>0</v>
      </c>
      <c r="J32" s="357">
        <v>0</v>
      </c>
      <c r="K32" s="357">
        <v>0</v>
      </c>
      <c r="L32" s="1173">
        <v>0</v>
      </c>
      <c r="M32" s="1174"/>
      <c r="N32" s="1174"/>
      <c r="O32" s="1174"/>
      <c r="P32" s="1175"/>
    </row>
    <row r="33" spans="1:16" ht="14.25">
      <c r="A33" s="1310" t="s">
        <v>835</v>
      </c>
      <c r="B33" s="1311"/>
      <c r="C33" s="375" t="s">
        <v>946</v>
      </c>
      <c r="D33" s="376"/>
      <c r="E33" s="372"/>
      <c r="F33" s="357">
        <v>0</v>
      </c>
      <c r="G33" s="377"/>
      <c r="H33" s="377"/>
      <c r="I33" s="357">
        <v>0</v>
      </c>
      <c r="J33" s="357">
        <v>0</v>
      </c>
      <c r="K33" s="357">
        <v>0</v>
      </c>
      <c r="L33" s="1173">
        <v>0</v>
      </c>
      <c r="M33" s="1174"/>
      <c r="N33" s="1174"/>
      <c r="O33" s="1174"/>
      <c r="P33" s="1175"/>
    </row>
    <row r="34" spans="1:16" ht="14.25">
      <c r="A34" s="1310" t="s">
        <v>837</v>
      </c>
      <c r="B34" s="1311"/>
      <c r="C34" s="1348" t="s">
        <v>947</v>
      </c>
      <c r="D34" s="356" t="s">
        <v>940</v>
      </c>
      <c r="E34" s="356"/>
      <c r="F34" s="357">
        <v>0</v>
      </c>
      <c r="G34" s="377"/>
      <c r="H34" s="377"/>
      <c r="I34" s="357">
        <v>0</v>
      </c>
      <c r="J34" s="357">
        <v>0</v>
      </c>
      <c r="K34" s="357">
        <v>0</v>
      </c>
      <c r="L34" s="1173">
        <v>0</v>
      </c>
      <c r="M34" s="1174"/>
      <c r="N34" s="1174"/>
      <c r="O34" s="1174"/>
      <c r="P34" s="1175"/>
    </row>
    <row r="35" spans="1:16" ht="14.25">
      <c r="A35" s="1310" t="s">
        <v>839</v>
      </c>
      <c r="B35" s="1311"/>
      <c r="C35" s="1349"/>
      <c r="D35" s="356" t="s">
        <v>941</v>
      </c>
      <c r="E35" s="356"/>
      <c r="F35" s="357">
        <v>0</v>
      </c>
      <c r="G35" s="377"/>
      <c r="H35" s="377"/>
      <c r="I35" s="357">
        <v>0</v>
      </c>
      <c r="J35" s="357">
        <v>0</v>
      </c>
      <c r="K35" s="357">
        <v>0</v>
      </c>
      <c r="L35" s="1173">
        <v>0</v>
      </c>
      <c r="M35" s="1174"/>
      <c r="N35" s="1174"/>
      <c r="O35" s="1174"/>
      <c r="P35" s="1175"/>
    </row>
    <row r="36" spans="1:16" ht="14.25">
      <c r="A36" s="1310" t="s">
        <v>877</v>
      </c>
      <c r="B36" s="1311"/>
      <c r="C36" s="1350"/>
      <c r="D36" s="356" t="s">
        <v>942</v>
      </c>
      <c r="E36" s="356"/>
      <c r="F36" s="357">
        <v>0</v>
      </c>
      <c r="G36" s="377"/>
      <c r="H36" s="377"/>
      <c r="I36" s="357">
        <v>0</v>
      </c>
      <c r="J36" s="357">
        <v>0</v>
      </c>
      <c r="K36" s="357">
        <v>0</v>
      </c>
      <c r="L36" s="1173">
        <v>0</v>
      </c>
      <c r="M36" s="1174"/>
      <c r="N36" s="1174"/>
      <c r="O36" s="1174"/>
      <c r="P36" s="1175"/>
    </row>
    <row r="37" spans="1:16" ht="14.25">
      <c r="A37" s="1310" t="s">
        <v>879</v>
      </c>
      <c r="B37" s="1311"/>
      <c r="C37" s="885" t="s">
        <v>931</v>
      </c>
      <c r="D37" s="1346" t="s">
        <v>948</v>
      </c>
      <c r="E37" s="1347"/>
      <c r="F37" s="357">
        <v>16</v>
      </c>
      <c r="G37" s="357">
        <v>6</v>
      </c>
      <c r="H37" s="357">
        <v>9000</v>
      </c>
      <c r="I37" s="357">
        <v>16</v>
      </c>
      <c r="J37" s="357">
        <v>69277</v>
      </c>
      <c r="K37" s="357">
        <v>15</v>
      </c>
      <c r="L37" s="1173">
        <v>631719</v>
      </c>
      <c r="M37" s="1174"/>
      <c r="N37" s="1174"/>
      <c r="O37" s="1174"/>
      <c r="P37" s="1175"/>
    </row>
    <row r="38" spans="1:16" ht="14.25">
      <c r="A38" s="1310" t="s">
        <v>949</v>
      </c>
      <c r="B38" s="1311"/>
      <c r="C38" s="1312"/>
      <c r="D38" s="356" t="s">
        <v>950</v>
      </c>
      <c r="E38" s="356"/>
      <c r="F38" s="357">
        <v>2</v>
      </c>
      <c r="G38" s="357">
        <v>0</v>
      </c>
      <c r="H38" s="357">
        <v>3356</v>
      </c>
      <c r="I38" s="357">
        <v>2</v>
      </c>
      <c r="J38" s="357">
        <v>1602</v>
      </c>
      <c r="K38" s="357">
        <v>2</v>
      </c>
      <c r="L38" s="1173">
        <v>1602</v>
      </c>
      <c r="M38" s="1174"/>
      <c r="N38" s="1174"/>
      <c r="O38" s="1174"/>
      <c r="P38" s="1175"/>
    </row>
    <row r="39" spans="1:16" ht="14.25">
      <c r="A39" s="1310" t="s">
        <v>700</v>
      </c>
      <c r="B39" s="1311"/>
      <c r="C39" s="1313"/>
      <c r="D39" s="356" t="s">
        <v>951</v>
      </c>
      <c r="E39" s="356"/>
      <c r="F39" s="357">
        <v>1</v>
      </c>
      <c r="G39" s="357">
        <v>0</v>
      </c>
      <c r="H39" s="357">
        <v>3747</v>
      </c>
      <c r="I39" s="357">
        <v>1</v>
      </c>
      <c r="J39" s="357">
        <v>802</v>
      </c>
      <c r="K39" s="357">
        <v>1</v>
      </c>
      <c r="L39" s="1173">
        <v>802</v>
      </c>
      <c r="M39" s="1174"/>
      <c r="N39" s="1174"/>
      <c r="O39" s="1174"/>
      <c r="P39" s="1175"/>
    </row>
    <row r="42" ht="15" thickBot="1"/>
    <row r="43" spans="1:23" ht="18.75" thickBot="1">
      <c r="A43" s="378" t="s">
        <v>427</v>
      </c>
      <c r="B43" s="338">
        <v>2</v>
      </c>
      <c r="C43" s="339" t="s">
        <v>952</v>
      </c>
      <c r="D43" s="339"/>
      <c r="E43" s="339"/>
      <c r="F43" s="379"/>
      <c r="G43" s="380"/>
      <c r="H43" s="380"/>
      <c r="I43" s="380"/>
      <c r="J43" s="380"/>
      <c r="K43" s="380"/>
      <c r="L43" s="1081" t="s">
        <v>903</v>
      </c>
      <c r="M43" s="1081"/>
      <c r="N43" s="1081"/>
      <c r="O43" s="1081"/>
      <c r="P43" s="1081"/>
      <c r="Q43" s="1081"/>
      <c r="R43" s="1082"/>
      <c r="S43" s="873" t="str">
        <f>'[1]elolap'!$P$35</f>
        <v>18449</v>
      </c>
      <c r="T43" s="874"/>
      <c r="U43" s="874"/>
      <c r="V43" s="874"/>
      <c r="W43" s="875"/>
    </row>
    <row r="44" spans="1:23" ht="14.25">
      <c r="A44" s="1319" t="s">
        <v>904</v>
      </c>
      <c r="B44" s="1320"/>
      <c r="C44" s="1323" t="s">
        <v>247</v>
      </c>
      <c r="D44" s="1324"/>
      <c r="E44" s="1325"/>
      <c r="F44" s="882" t="s">
        <v>953</v>
      </c>
      <c r="G44" s="883"/>
      <c r="H44" s="883"/>
      <c r="I44" s="884"/>
      <c r="J44" s="882" t="s">
        <v>954</v>
      </c>
      <c r="K44" s="883"/>
      <c r="L44" s="883"/>
      <c r="M44" s="884"/>
      <c r="N44" s="1343" t="s">
        <v>258</v>
      </c>
      <c r="O44" s="1344"/>
      <c r="P44" s="1344"/>
      <c r="Q44" s="1344"/>
      <c r="R44" s="1344"/>
      <c r="S44" s="1344"/>
      <c r="T44" s="1344"/>
      <c r="U44" s="1344"/>
      <c r="V44" s="1344"/>
      <c r="W44" s="1345"/>
    </row>
    <row r="45" spans="1:23" ht="14.25">
      <c r="A45" s="1319"/>
      <c r="B45" s="1320"/>
      <c r="C45" s="1326"/>
      <c r="D45" s="1327"/>
      <c r="E45" s="1328"/>
      <c r="F45" s="876" t="s">
        <v>909</v>
      </c>
      <c r="G45" s="877"/>
      <c r="H45" s="878"/>
      <c r="I45" s="885" t="s">
        <v>955</v>
      </c>
      <c r="J45" s="892" t="s">
        <v>909</v>
      </c>
      <c r="K45" s="893"/>
      <c r="L45" s="1329"/>
      <c r="M45" s="885" t="s">
        <v>955</v>
      </c>
      <c r="N45" s="892" t="s">
        <v>909</v>
      </c>
      <c r="O45" s="893"/>
      <c r="P45" s="1329"/>
      <c r="Q45" s="885" t="s">
        <v>955</v>
      </c>
      <c r="R45" s="1334" t="s">
        <v>956</v>
      </c>
      <c r="S45" s="1335"/>
      <c r="T45" s="1336" t="s">
        <v>957</v>
      </c>
      <c r="U45" s="1337"/>
      <c r="V45" s="1337"/>
      <c r="W45" s="1338"/>
    </row>
    <row r="46" spans="1:23" ht="14.25">
      <c r="A46" s="1319"/>
      <c r="B46" s="1320"/>
      <c r="C46" s="1326"/>
      <c r="D46" s="1327"/>
      <c r="E46" s="1328"/>
      <c r="F46" s="888"/>
      <c r="G46" s="1330"/>
      <c r="H46" s="889"/>
      <c r="I46" s="1312"/>
      <c r="J46" s="888"/>
      <c r="K46" s="1330"/>
      <c r="L46" s="889"/>
      <c r="M46" s="1312"/>
      <c r="N46" s="888"/>
      <c r="O46" s="1330"/>
      <c r="P46" s="889"/>
      <c r="Q46" s="1312"/>
      <c r="R46" s="1334"/>
      <c r="S46" s="1335"/>
      <c r="T46" s="1332"/>
      <c r="U46" s="1333"/>
      <c r="V46" s="1333"/>
      <c r="W46" s="1339"/>
    </row>
    <row r="47" spans="1:23" ht="14.25">
      <c r="A47" s="1319"/>
      <c r="B47" s="1320"/>
      <c r="C47" s="1326"/>
      <c r="D47" s="1327"/>
      <c r="E47" s="1328"/>
      <c r="F47" s="382" t="s">
        <v>915</v>
      </c>
      <c r="G47" s="349" t="s">
        <v>913</v>
      </c>
      <c r="H47" s="349" t="s">
        <v>914</v>
      </c>
      <c r="I47" s="1313"/>
      <c r="J47" s="382" t="s">
        <v>915</v>
      </c>
      <c r="K47" s="349" t="s">
        <v>913</v>
      </c>
      <c r="L47" s="349" t="s">
        <v>914</v>
      </c>
      <c r="M47" s="1313"/>
      <c r="N47" s="383" t="s">
        <v>915</v>
      </c>
      <c r="O47" s="350" t="s">
        <v>913</v>
      </c>
      <c r="P47" s="384" t="s">
        <v>958</v>
      </c>
      <c r="Q47" s="1313"/>
      <c r="R47" s="1340" t="s">
        <v>916</v>
      </c>
      <c r="S47" s="1341"/>
      <c r="T47" s="1341"/>
      <c r="U47" s="1341"/>
      <c r="V47" s="1341"/>
      <c r="W47" s="1342"/>
    </row>
    <row r="48" spans="1:23" ht="14.25">
      <c r="A48" s="1321"/>
      <c r="B48" s="1322"/>
      <c r="C48" s="1314"/>
      <c r="D48" s="1315"/>
      <c r="E48" s="1316"/>
      <c r="F48" s="354" t="s">
        <v>917</v>
      </c>
      <c r="G48" s="348" t="s">
        <v>918</v>
      </c>
      <c r="H48" s="348" t="s">
        <v>919</v>
      </c>
      <c r="I48" s="348" t="s">
        <v>920</v>
      </c>
      <c r="J48" s="355" t="s">
        <v>921</v>
      </c>
      <c r="K48" s="348" t="s">
        <v>922</v>
      </c>
      <c r="L48" s="348" t="s">
        <v>923</v>
      </c>
      <c r="M48" s="348" t="s">
        <v>959</v>
      </c>
      <c r="N48" s="355" t="s">
        <v>960</v>
      </c>
      <c r="O48" s="348" t="s">
        <v>961</v>
      </c>
      <c r="P48" s="355" t="s">
        <v>962</v>
      </c>
      <c r="Q48" s="355" t="s">
        <v>963</v>
      </c>
      <c r="R48" s="1314" t="s">
        <v>964</v>
      </c>
      <c r="S48" s="1316"/>
      <c r="T48" s="882" t="s">
        <v>965</v>
      </c>
      <c r="U48" s="883"/>
      <c r="V48" s="883"/>
      <c r="W48" s="884"/>
    </row>
    <row r="49" spans="1:23" ht="14.25">
      <c r="A49" s="1310" t="s">
        <v>796</v>
      </c>
      <c r="B49" s="1311"/>
      <c r="C49" s="385" t="s">
        <v>966</v>
      </c>
      <c r="D49" s="386"/>
      <c r="E49" s="386"/>
      <c r="F49" s="357">
        <v>24</v>
      </c>
      <c r="G49" s="357">
        <v>5</v>
      </c>
      <c r="H49" s="357">
        <v>8092</v>
      </c>
      <c r="I49" s="387"/>
      <c r="J49" s="357">
        <v>89</v>
      </c>
      <c r="K49" s="357">
        <v>76</v>
      </c>
      <c r="L49" s="357">
        <v>1756</v>
      </c>
      <c r="M49" s="387"/>
      <c r="N49" s="357">
        <v>113</v>
      </c>
      <c r="O49" s="357">
        <v>81</v>
      </c>
      <c r="P49" s="357">
        <v>9848</v>
      </c>
      <c r="Q49" s="387"/>
      <c r="R49" s="1173">
        <v>94784</v>
      </c>
      <c r="S49" s="1175"/>
      <c r="T49" s="1173">
        <v>661933</v>
      </c>
      <c r="U49" s="1174"/>
      <c r="V49" s="1174"/>
      <c r="W49" s="1175"/>
    </row>
    <row r="50" spans="1:23" ht="14.25">
      <c r="A50" s="1310" t="s">
        <v>682</v>
      </c>
      <c r="B50" s="1311"/>
      <c r="C50" s="1332" t="s">
        <v>967</v>
      </c>
      <c r="D50" s="1333"/>
      <c r="E50" s="388" t="s">
        <v>968</v>
      </c>
      <c r="F50" s="357">
        <v>3</v>
      </c>
      <c r="G50" s="357">
        <v>0</v>
      </c>
      <c r="H50" s="357">
        <v>6030</v>
      </c>
      <c r="I50" s="357">
        <v>0</v>
      </c>
      <c r="J50" s="357">
        <v>85</v>
      </c>
      <c r="K50" s="357">
        <v>73</v>
      </c>
      <c r="L50" s="357">
        <v>5630</v>
      </c>
      <c r="M50" s="357">
        <v>1944</v>
      </c>
      <c r="N50" s="357">
        <v>88</v>
      </c>
      <c r="O50" s="357">
        <v>74</v>
      </c>
      <c r="P50" s="357">
        <v>1660</v>
      </c>
      <c r="Q50" s="357">
        <v>1944</v>
      </c>
      <c r="R50" s="1173">
        <v>40025</v>
      </c>
      <c r="S50" s="1175"/>
      <c r="T50" s="1173">
        <v>8223</v>
      </c>
      <c r="U50" s="1174"/>
      <c r="V50" s="1174"/>
      <c r="W50" s="1175"/>
    </row>
    <row r="51" spans="1:23" ht="14.25">
      <c r="A51" s="1310" t="s">
        <v>799</v>
      </c>
      <c r="B51" s="1311"/>
      <c r="C51" s="1332"/>
      <c r="D51" s="1333"/>
      <c r="E51" s="389" t="s">
        <v>969</v>
      </c>
      <c r="F51" s="357">
        <v>13</v>
      </c>
      <c r="G51" s="357">
        <v>2</v>
      </c>
      <c r="H51" s="357">
        <v>2791</v>
      </c>
      <c r="I51" s="390"/>
      <c r="J51" s="357">
        <v>0</v>
      </c>
      <c r="K51" s="357">
        <v>0</v>
      </c>
      <c r="L51" s="357">
        <v>0</v>
      </c>
      <c r="M51" s="390"/>
      <c r="N51" s="357">
        <v>13</v>
      </c>
      <c r="O51" s="357">
        <v>2</v>
      </c>
      <c r="P51" s="357">
        <v>2791</v>
      </c>
      <c r="Q51" s="390"/>
      <c r="R51" s="1173">
        <v>20523</v>
      </c>
      <c r="S51" s="1175"/>
      <c r="T51" s="1173">
        <v>20523</v>
      </c>
      <c r="U51" s="1174"/>
      <c r="V51" s="1174"/>
      <c r="W51" s="1175"/>
    </row>
    <row r="52" spans="1:23" ht="14.25">
      <c r="A52" s="1310" t="s">
        <v>684</v>
      </c>
      <c r="B52" s="1311"/>
      <c r="C52" s="1332"/>
      <c r="D52" s="1333"/>
      <c r="E52" s="389" t="s">
        <v>970</v>
      </c>
      <c r="F52" s="357">
        <v>2</v>
      </c>
      <c r="G52" s="357">
        <v>1</v>
      </c>
      <c r="H52" s="357">
        <v>3982</v>
      </c>
      <c r="I52" s="390"/>
      <c r="J52" s="357">
        <v>0</v>
      </c>
      <c r="K52" s="357">
        <v>0</v>
      </c>
      <c r="L52" s="357">
        <v>0</v>
      </c>
      <c r="M52" s="390"/>
      <c r="N52" s="357">
        <v>2</v>
      </c>
      <c r="O52" s="357">
        <v>1</v>
      </c>
      <c r="P52" s="357">
        <v>3982</v>
      </c>
      <c r="Q52" s="390"/>
      <c r="R52" s="1173">
        <v>7596</v>
      </c>
      <c r="S52" s="1175"/>
      <c r="T52" s="1173">
        <v>6935</v>
      </c>
      <c r="U52" s="1174"/>
      <c r="V52" s="1174"/>
      <c r="W52" s="1175"/>
    </row>
    <row r="53" spans="1:23" ht="14.25">
      <c r="A53" s="1310" t="s">
        <v>686</v>
      </c>
      <c r="B53" s="1311"/>
      <c r="C53" s="1332"/>
      <c r="D53" s="1333"/>
      <c r="E53" s="389" t="s">
        <v>971</v>
      </c>
      <c r="F53" s="357">
        <v>6</v>
      </c>
      <c r="G53" s="357">
        <v>1</v>
      </c>
      <c r="H53" s="357">
        <v>5289</v>
      </c>
      <c r="I53" s="390"/>
      <c r="J53" s="357">
        <v>4</v>
      </c>
      <c r="K53" s="357">
        <v>2</v>
      </c>
      <c r="L53" s="357">
        <v>6126</v>
      </c>
      <c r="M53" s="390"/>
      <c r="N53" s="357">
        <v>10</v>
      </c>
      <c r="O53" s="357">
        <v>4</v>
      </c>
      <c r="P53" s="357">
        <v>1415</v>
      </c>
      <c r="Q53" s="390"/>
      <c r="R53" s="1173">
        <v>26640</v>
      </c>
      <c r="S53" s="1175"/>
      <c r="T53" s="1173">
        <v>626252</v>
      </c>
      <c r="U53" s="1174"/>
      <c r="V53" s="1174"/>
      <c r="W53" s="1175"/>
    </row>
    <row r="54" spans="1:23" ht="14.25">
      <c r="A54" s="1310" t="s">
        <v>688</v>
      </c>
      <c r="B54" s="1311"/>
      <c r="C54" s="1331" t="s">
        <v>972</v>
      </c>
      <c r="D54" s="392" t="s">
        <v>973</v>
      </c>
      <c r="E54" s="388"/>
      <c r="F54" s="357">
        <v>1</v>
      </c>
      <c r="G54" s="357">
        <v>0</v>
      </c>
      <c r="H54" s="357">
        <v>7974</v>
      </c>
      <c r="I54" s="390"/>
      <c r="J54" s="357">
        <v>0</v>
      </c>
      <c r="K54" s="357">
        <v>0</v>
      </c>
      <c r="L54" s="357">
        <v>0</v>
      </c>
      <c r="M54" s="390"/>
      <c r="N54" s="357">
        <v>1</v>
      </c>
      <c r="O54" s="357">
        <v>0</v>
      </c>
      <c r="P54" s="357">
        <v>7974</v>
      </c>
      <c r="Q54" s="387"/>
      <c r="R54" s="1173">
        <v>21699</v>
      </c>
      <c r="S54" s="1175"/>
      <c r="T54" s="1173">
        <v>21699</v>
      </c>
      <c r="U54" s="1174"/>
      <c r="V54" s="1174"/>
      <c r="W54" s="1175"/>
    </row>
    <row r="55" spans="1:23" ht="14.25">
      <c r="A55" s="1310" t="s">
        <v>804</v>
      </c>
      <c r="B55" s="1311"/>
      <c r="C55" s="1331"/>
      <c r="D55" s="392" t="s">
        <v>974</v>
      </c>
      <c r="E55" s="388"/>
      <c r="F55" s="357">
        <v>0</v>
      </c>
      <c r="G55" s="357">
        <v>0</v>
      </c>
      <c r="H55" s="357">
        <v>0</v>
      </c>
      <c r="I55" s="390"/>
      <c r="J55" s="357">
        <v>0</v>
      </c>
      <c r="K55" s="357">
        <v>0</v>
      </c>
      <c r="L55" s="357">
        <v>0</v>
      </c>
      <c r="M55" s="390"/>
      <c r="N55" s="357">
        <v>0</v>
      </c>
      <c r="O55" s="357">
        <v>0</v>
      </c>
      <c r="P55" s="357">
        <v>0</v>
      </c>
      <c r="Q55" s="387"/>
      <c r="R55" s="1173">
        <v>0</v>
      </c>
      <c r="S55" s="1175"/>
      <c r="T55" s="1173">
        <v>0</v>
      </c>
      <c r="U55" s="1174"/>
      <c r="V55" s="1174"/>
      <c r="W55" s="1175"/>
    </row>
    <row r="56" spans="1:23" ht="14.25">
      <c r="A56" s="1310" t="s">
        <v>690</v>
      </c>
      <c r="B56" s="1311"/>
      <c r="C56" s="1331"/>
      <c r="D56" s="392" t="s">
        <v>975</v>
      </c>
      <c r="E56" s="388"/>
      <c r="F56" s="357">
        <v>0</v>
      </c>
      <c r="G56" s="357">
        <v>0</v>
      </c>
      <c r="H56" s="357">
        <v>0</v>
      </c>
      <c r="I56" s="390"/>
      <c r="J56" s="357">
        <v>1</v>
      </c>
      <c r="K56" s="357">
        <v>1</v>
      </c>
      <c r="L56" s="357">
        <v>7729</v>
      </c>
      <c r="M56" s="390"/>
      <c r="N56" s="357">
        <v>1</v>
      </c>
      <c r="O56" s="357">
        <v>1</v>
      </c>
      <c r="P56" s="357">
        <v>7729</v>
      </c>
      <c r="Q56" s="387"/>
      <c r="R56" s="1173">
        <v>1596</v>
      </c>
      <c r="S56" s="1175"/>
      <c r="T56" s="1173">
        <v>1596</v>
      </c>
      <c r="U56" s="1174"/>
      <c r="V56" s="1174"/>
      <c r="W56" s="1175"/>
    </row>
    <row r="60" ht="15" thickBot="1"/>
    <row r="61" spans="1:20" ht="18.75" thickBot="1">
      <c r="A61" s="378" t="s">
        <v>977</v>
      </c>
      <c r="B61" s="338" t="s">
        <v>978</v>
      </c>
      <c r="C61" s="339" t="s">
        <v>979</v>
      </c>
      <c r="D61" s="339"/>
      <c r="E61" s="339"/>
      <c r="F61" s="393"/>
      <c r="G61" s="394"/>
      <c r="H61" s="394"/>
      <c r="I61" s="381"/>
      <c r="J61" s="381"/>
      <c r="K61" s="381"/>
      <c r="L61" s="395"/>
      <c r="M61" s="395"/>
      <c r="N61" s="396"/>
      <c r="O61" s="397" t="s">
        <v>903</v>
      </c>
      <c r="P61" s="873" t="str">
        <f>'[1]elolap'!$P$35</f>
        <v>18449</v>
      </c>
      <c r="Q61" s="874"/>
      <c r="R61" s="874"/>
      <c r="S61" s="874"/>
      <c r="T61" s="875"/>
    </row>
    <row r="62" spans="1:20" ht="14.25">
      <c r="A62" s="1319" t="s">
        <v>904</v>
      </c>
      <c r="B62" s="1320"/>
      <c r="C62" s="1323" t="s">
        <v>247</v>
      </c>
      <c r="D62" s="1324"/>
      <c r="E62" s="1325"/>
      <c r="F62" s="882" t="s">
        <v>980</v>
      </c>
      <c r="G62" s="883"/>
      <c r="H62" s="883"/>
      <c r="I62" s="882" t="s">
        <v>981</v>
      </c>
      <c r="J62" s="883"/>
      <c r="K62" s="883"/>
      <c r="L62" s="882" t="s">
        <v>982</v>
      </c>
      <c r="M62" s="883"/>
      <c r="N62" s="884"/>
      <c r="O62" s="882" t="s">
        <v>983</v>
      </c>
      <c r="P62" s="883"/>
      <c r="Q62" s="883"/>
      <c r="R62" s="883"/>
      <c r="S62" s="883"/>
      <c r="T62" s="884"/>
    </row>
    <row r="63" spans="1:20" ht="14.25">
      <c r="A63" s="1319"/>
      <c r="B63" s="1320"/>
      <c r="C63" s="1326"/>
      <c r="D63" s="1327"/>
      <c r="E63" s="1328"/>
      <c r="F63" s="893" t="s">
        <v>909</v>
      </c>
      <c r="G63" s="893"/>
      <c r="H63" s="1329"/>
      <c r="I63" s="892" t="s">
        <v>909</v>
      </c>
      <c r="J63" s="893"/>
      <c r="K63" s="1329"/>
      <c r="L63" s="888" t="s">
        <v>909</v>
      </c>
      <c r="M63" s="1330"/>
      <c r="N63" s="889"/>
      <c r="O63" s="391" t="s">
        <v>984</v>
      </c>
      <c r="P63" s="879" t="s">
        <v>985</v>
      </c>
      <c r="Q63" s="880"/>
      <c r="R63" s="880"/>
      <c r="S63" s="880"/>
      <c r="T63" s="881"/>
    </row>
    <row r="64" spans="1:20" ht="14.25">
      <c r="A64" s="1319"/>
      <c r="B64" s="1320"/>
      <c r="C64" s="1326"/>
      <c r="D64" s="1327"/>
      <c r="E64" s="1328"/>
      <c r="F64" s="382" t="s">
        <v>915</v>
      </c>
      <c r="G64" s="351" t="s">
        <v>913</v>
      </c>
      <c r="H64" s="353" t="s">
        <v>958</v>
      </c>
      <c r="I64" s="382" t="s">
        <v>915</v>
      </c>
      <c r="J64" s="353" t="s">
        <v>913</v>
      </c>
      <c r="K64" s="353" t="s">
        <v>958</v>
      </c>
      <c r="L64" s="382" t="s">
        <v>915</v>
      </c>
      <c r="M64" s="353" t="s">
        <v>913</v>
      </c>
      <c r="N64" s="351" t="s">
        <v>958</v>
      </c>
      <c r="O64" s="879" t="s">
        <v>916</v>
      </c>
      <c r="P64" s="880"/>
      <c r="Q64" s="880"/>
      <c r="R64" s="880"/>
      <c r="S64" s="880"/>
      <c r="T64" s="881"/>
    </row>
    <row r="65" spans="1:20" ht="14.25">
      <c r="A65" s="1321"/>
      <c r="B65" s="1322"/>
      <c r="C65" s="1314"/>
      <c r="D65" s="1315"/>
      <c r="E65" s="1316"/>
      <c r="F65" s="354" t="s">
        <v>917</v>
      </c>
      <c r="G65" s="354" t="s">
        <v>918</v>
      </c>
      <c r="H65" s="354" t="s">
        <v>919</v>
      </c>
      <c r="I65" s="354" t="s">
        <v>920</v>
      </c>
      <c r="J65" s="398" t="s">
        <v>921</v>
      </c>
      <c r="K65" s="354" t="s">
        <v>922</v>
      </c>
      <c r="L65" s="354" t="s">
        <v>923</v>
      </c>
      <c r="M65" s="354" t="s">
        <v>959</v>
      </c>
      <c r="N65" s="355" t="s">
        <v>960</v>
      </c>
      <c r="O65" s="354" t="s">
        <v>961</v>
      </c>
      <c r="P65" s="1314" t="s">
        <v>962</v>
      </c>
      <c r="Q65" s="1315"/>
      <c r="R65" s="1315"/>
      <c r="S65" s="1315"/>
      <c r="T65" s="1316"/>
    </row>
    <row r="66" spans="1:20" ht="14.25">
      <c r="A66" s="1310" t="s">
        <v>796</v>
      </c>
      <c r="B66" s="1311"/>
      <c r="C66" s="1317" t="s">
        <v>986</v>
      </c>
      <c r="D66" s="399" t="s">
        <v>987</v>
      </c>
      <c r="E66" s="400"/>
      <c r="F66" s="357">
        <v>0</v>
      </c>
      <c r="G66" s="357">
        <v>0</v>
      </c>
      <c r="H66" s="357">
        <v>0</v>
      </c>
      <c r="I66" s="357">
        <v>0</v>
      </c>
      <c r="J66" s="357">
        <v>0</v>
      </c>
      <c r="K66" s="357">
        <v>0</v>
      </c>
      <c r="L66" s="357">
        <v>0</v>
      </c>
      <c r="M66" s="357">
        <v>0</v>
      </c>
      <c r="N66" s="357">
        <v>0</v>
      </c>
      <c r="O66" s="357">
        <v>0</v>
      </c>
      <c r="P66" s="1173">
        <v>0</v>
      </c>
      <c r="Q66" s="1174"/>
      <c r="R66" s="1174"/>
      <c r="S66" s="1174"/>
      <c r="T66" s="1175"/>
    </row>
    <row r="67" spans="1:20" ht="14.25">
      <c r="A67" s="1310" t="s">
        <v>682</v>
      </c>
      <c r="B67" s="1311"/>
      <c r="C67" s="1318"/>
      <c r="D67" s="399" t="s">
        <v>988</v>
      </c>
      <c r="E67" s="400"/>
      <c r="F67" s="357">
        <v>4</v>
      </c>
      <c r="G67" s="357">
        <v>1</v>
      </c>
      <c r="H67" s="357">
        <v>1886</v>
      </c>
      <c r="I67" s="357">
        <v>0</v>
      </c>
      <c r="J67" s="357">
        <v>0</v>
      </c>
      <c r="K67" s="357">
        <v>0</v>
      </c>
      <c r="L67" s="357">
        <v>4</v>
      </c>
      <c r="M67" s="357">
        <v>1</v>
      </c>
      <c r="N67" s="357">
        <v>1886</v>
      </c>
      <c r="O67" s="357">
        <v>19333</v>
      </c>
      <c r="P67" s="1173">
        <v>10818</v>
      </c>
      <c r="Q67" s="1174"/>
      <c r="R67" s="1174"/>
      <c r="S67" s="1174"/>
      <c r="T67" s="1175"/>
    </row>
    <row r="68" spans="1:20" ht="14.25">
      <c r="A68" s="1310" t="s">
        <v>799</v>
      </c>
      <c r="B68" s="1311"/>
      <c r="C68" s="1318"/>
      <c r="D68" s="399" t="s">
        <v>989</v>
      </c>
      <c r="E68" s="400"/>
      <c r="F68" s="357">
        <v>0</v>
      </c>
      <c r="G68" s="357">
        <v>0</v>
      </c>
      <c r="H68" s="357">
        <v>0</v>
      </c>
      <c r="I68" s="357">
        <v>0</v>
      </c>
      <c r="J68" s="357">
        <v>0</v>
      </c>
      <c r="K68" s="357">
        <v>0</v>
      </c>
      <c r="L68" s="357">
        <v>0</v>
      </c>
      <c r="M68" s="357">
        <v>0</v>
      </c>
      <c r="N68" s="357">
        <v>0</v>
      </c>
      <c r="O68" s="357">
        <v>0</v>
      </c>
      <c r="P68" s="1173">
        <v>0</v>
      </c>
      <c r="Q68" s="1174"/>
      <c r="R68" s="1174"/>
      <c r="S68" s="1174"/>
      <c r="T68" s="1175"/>
    </row>
    <row r="69" spans="1:20" ht="14.25">
      <c r="A69" s="1310" t="s">
        <v>684</v>
      </c>
      <c r="B69" s="1311"/>
      <c r="C69" s="1318"/>
      <c r="D69" s="399" t="s">
        <v>990</v>
      </c>
      <c r="E69" s="400"/>
      <c r="F69" s="357">
        <v>0</v>
      </c>
      <c r="G69" s="357">
        <v>0</v>
      </c>
      <c r="H69" s="357">
        <v>0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357">
        <v>0</v>
      </c>
      <c r="O69" s="357">
        <v>0</v>
      </c>
      <c r="P69" s="1173">
        <v>0</v>
      </c>
      <c r="Q69" s="1174"/>
      <c r="R69" s="1174"/>
      <c r="S69" s="1174"/>
      <c r="T69" s="1175"/>
    </row>
    <row r="70" spans="1:20" ht="14.25">
      <c r="A70" s="1310" t="s">
        <v>686</v>
      </c>
      <c r="B70" s="1311"/>
      <c r="C70" s="1318"/>
      <c r="D70" s="399" t="s">
        <v>991</v>
      </c>
      <c r="E70" s="400"/>
      <c r="F70" s="357">
        <v>0</v>
      </c>
      <c r="G70" s="357">
        <v>0</v>
      </c>
      <c r="H70" s="357">
        <v>0</v>
      </c>
      <c r="I70" s="401"/>
      <c r="J70" s="401"/>
      <c r="K70" s="401"/>
      <c r="L70" s="357">
        <v>0</v>
      </c>
      <c r="M70" s="357">
        <v>0</v>
      </c>
      <c r="N70" s="357">
        <v>0</v>
      </c>
      <c r="O70" s="357">
        <v>0</v>
      </c>
      <c r="P70" s="1173">
        <v>0</v>
      </c>
      <c r="Q70" s="1174"/>
      <c r="R70" s="1174"/>
      <c r="S70" s="1174"/>
      <c r="T70" s="1175"/>
    </row>
    <row r="71" spans="1:20" ht="14.25">
      <c r="A71" s="1310" t="s">
        <v>688</v>
      </c>
      <c r="B71" s="1311"/>
      <c r="C71" s="402" t="s">
        <v>992</v>
      </c>
      <c r="D71" s="402"/>
      <c r="E71" s="403"/>
      <c r="F71" s="357">
        <v>4</v>
      </c>
      <c r="G71" s="357">
        <v>1</v>
      </c>
      <c r="H71" s="357">
        <v>1886</v>
      </c>
      <c r="I71" s="357">
        <v>0</v>
      </c>
      <c r="J71" s="357">
        <v>0</v>
      </c>
      <c r="K71" s="357">
        <v>0</v>
      </c>
      <c r="L71" s="357">
        <v>4</v>
      </c>
      <c r="M71" s="357">
        <v>1</v>
      </c>
      <c r="N71" s="357">
        <v>1886</v>
      </c>
      <c r="O71" s="357">
        <v>19333</v>
      </c>
      <c r="P71" s="1173">
        <v>10818</v>
      </c>
      <c r="Q71" s="1174"/>
      <c r="R71" s="1174"/>
      <c r="S71" s="1174"/>
      <c r="T71" s="1175"/>
    </row>
    <row r="72" spans="1:20" ht="14.25">
      <c r="A72" s="1310" t="s">
        <v>804</v>
      </c>
      <c r="B72" s="1311"/>
      <c r="C72" s="399" t="s">
        <v>993</v>
      </c>
      <c r="D72" s="399"/>
      <c r="E72" s="400"/>
      <c r="F72" s="357">
        <v>3</v>
      </c>
      <c r="G72" s="357">
        <v>0</v>
      </c>
      <c r="H72" s="357">
        <v>4600</v>
      </c>
      <c r="I72" s="357">
        <v>0</v>
      </c>
      <c r="J72" s="357">
        <v>0</v>
      </c>
      <c r="K72" s="357">
        <v>0</v>
      </c>
      <c r="L72" s="357">
        <v>3</v>
      </c>
      <c r="M72" s="357">
        <v>0</v>
      </c>
      <c r="N72" s="357">
        <v>4600</v>
      </c>
      <c r="O72" s="404"/>
      <c r="P72" s="405"/>
      <c r="Q72" s="406"/>
      <c r="R72" s="406"/>
      <c r="S72" s="406"/>
      <c r="T72" s="407"/>
    </row>
    <row r="73" spans="1:20" ht="14.25">
      <c r="A73" s="1310" t="s">
        <v>690</v>
      </c>
      <c r="B73" s="1311"/>
      <c r="C73" s="885" t="s">
        <v>994</v>
      </c>
      <c r="D73" s="399" t="s">
        <v>995</v>
      </c>
      <c r="E73" s="400"/>
      <c r="F73" s="408"/>
      <c r="G73" s="357">
        <v>0</v>
      </c>
      <c r="H73" s="357">
        <v>525</v>
      </c>
      <c r="I73" s="401"/>
      <c r="J73" s="357">
        <v>0</v>
      </c>
      <c r="K73" s="357">
        <v>0</v>
      </c>
      <c r="L73" s="401"/>
      <c r="M73" s="357">
        <v>0</v>
      </c>
      <c r="N73" s="357">
        <v>525</v>
      </c>
      <c r="O73" s="404"/>
      <c r="P73" s="405"/>
      <c r="Q73" s="406"/>
      <c r="R73" s="406"/>
      <c r="S73" s="406"/>
      <c r="T73" s="409"/>
    </row>
    <row r="74" spans="1:20" ht="14.25">
      <c r="A74" s="1310" t="s">
        <v>818</v>
      </c>
      <c r="B74" s="1311"/>
      <c r="C74" s="1312"/>
      <c r="D74" s="399" t="s">
        <v>996</v>
      </c>
      <c r="E74" s="400"/>
      <c r="F74" s="408"/>
      <c r="G74" s="357">
        <v>0</v>
      </c>
      <c r="H74" s="357">
        <v>3978</v>
      </c>
      <c r="I74" s="401"/>
      <c r="J74" s="357">
        <v>0</v>
      </c>
      <c r="K74" s="357">
        <v>0</v>
      </c>
      <c r="L74" s="401"/>
      <c r="M74" s="357">
        <v>0</v>
      </c>
      <c r="N74" s="357">
        <v>3978</v>
      </c>
      <c r="O74" s="404"/>
      <c r="P74" s="405"/>
      <c r="Q74" s="406"/>
      <c r="R74" s="406"/>
      <c r="S74" s="406"/>
      <c r="T74" s="407"/>
    </row>
    <row r="75" spans="1:20" ht="14.25">
      <c r="A75" s="1310" t="s">
        <v>692</v>
      </c>
      <c r="B75" s="1311"/>
      <c r="C75" s="1313"/>
      <c r="D75" s="399" t="s">
        <v>997</v>
      </c>
      <c r="E75" s="400"/>
      <c r="F75" s="408"/>
      <c r="G75" s="357">
        <v>0</v>
      </c>
      <c r="H75" s="357">
        <v>1268</v>
      </c>
      <c r="I75" s="401"/>
      <c r="J75" s="357">
        <v>0</v>
      </c>
      <c r="K75" s="357">
        <v>0</v>
      </c>
      <c r="L75" s="401"/>
      <c r="M75" s="357">
        <v>0</v>
      </c>
      <c r="N75" s="357">
        <v>1268</v>
      </c>
      <c r="O75" s="404"/>
      <c r="P75" s="405"/>
      <c r="Q75" s="406"/>
      <c r="R75" s="406"/>
      <c r="S75" s="406"/>
      <c r="T75" s="407"/>
    </row>
    <row r="76" spans="1:20" ht="14.25">
      <c r="A76" s="1310" t="s">
        <v>694</v>
      </c>
      <c r="B76" s="1311"/>
      <c r="C76" s="885" t="s">
        <v>998</v>
      </c>
      <c r="D76" s="399" t="s">
        <v>999</v>
      </c>
      <c r="E76" s="400"/>
      <c r="F76" s="408"/>
      <c r="G76" s="357">
        <v>1</v>
      </c>
      <c r="H76" s="357">
        <v>1886</v>
      </c>
      <c r="I76" s="401"/>
      <c r="J76" s="357">
        <v>0</v>
      </c>
      <c r="K76" s="357">
        <v>0</v>
      </c>
      <c r="L76" s="401"/>
      <c r="M76" s="357">
        <v>1</v>
      </c>
      <c r="N76" s="357">
        <v>1886</v>
      </c>
      <c r="O76" s="404"/>
      <c r="P76" s="405"/>
      <c r="Q76" s="406"/>
      <c r="R76" s="406"/>
      <c r="S76" s="406"/>
      <c r="T76" s="407"/>
    </row>
    <row r="77" spans="1:20" ht="14.25">
      <c r="A77" s="1310" t="s">
        <v>822</v>
      </c>
      <c r="B77" s="1311"/>
      <c r="C77" s="959"/>
      <c r="D77" s="399" t="s">
        <v>1000</v>
      </c>
      <c r="E77" s="400"/>
      <c r="F77" s="408"/>
      <c r="G77" s="357">
        <v>0</v>
      </c>
      <c r="H77" s="357">
        <v>0</v>
      </c>
      <c r="I77" s="401"/>
      <c r="J77" s="357">
        <v>0</v>
      </c>
      <c r="K77" s="357">
        <v>0</v>
      </c>
      <c r="L77" s="401"/>
      <c r="M77" s="357">
        <v>0</v>
      </c>
      <c r="N77" s="357">
        <v>0</v>
      </c>
      <c r="O77" s="404"/>
      <c r="P77" s="405"/>
      <c r="Q77" s="406"/>
      <c r="R77" s="406"/>
      <c r="S77" s="406"/>
      <c r="T77" s="407"/>
    </row>
    <row r="78" spans="1:20" ht="14.25">
      <c r="A78" s="1310" t="s">
        <v>696</v>
      </c>
      <c r="B78" s="1311"/>
      <c r="C78" s="391" t="s">
        <v>998</v>
      </c>
      <c r="D78" s="399" t="s">
        <v>1001</v>
      </c>
      <c r="E78" s="400"/>
      <c r="F78" s="357">
        <v>0</v>
      </c>
      <c r="G78" s="357">
        <v>0</v>
      </c>
      <c r="H78" s="357">
        <v>0</v>
      </c>
      <c r="I78" s="357">
        <v>0</v>
      </c>
      <c r="J78" s="357">
        <v>0</v>
      </c>
      <c r="K78" s="357">
        <v>0</v>
      </c>
      <c r="L78" s="357">
        <v>0</v>
      </c>
      <c r="M78" s="357">
        <v>0</v>
      </c>
      <c r="N78" s="357">
        <v>0</v>
      </c>
      <c r="O78" s="404"/>
      <c r="P78" s="405"/>
      <c r="Q78" s="406"/>
      <c r="R78" s="406"/>
      <c r="S78" s="406"/>
      <c r="T78" s="407"/>
    </row>
    <row r="82" ht="15" thickBot="1"/>
    <row r="83" spans="1:17" ht="18.75" thickBot="1">
      <c r="A83" s="410" t="s">
        <v>1002</v>
      </c>
      <c r="B83" s="411">
        <v>4</v>
      </c>
      <c r="C83" s="412" t="s">
        <v>1003</v>
      </c>
      <c r="D83" s="413"/>
      <c r="E83" s="413"/>
      <c r="F83" s="414"/>
      <c r="G83" s="415"/>
      <c r="H83" s="898" t="s">
        <v>903</v>
      </c>
      <c r="I83" s="898"/>
      <c r="J83" s="898"/>
      <c r="K83" s="898"/>
      <c r="L83" s="919"/>
      <c r="M83" s="873" t="str">
        <f>'[1]elolap'!$P$35</f>
        <v>18449</v>
      </c>
      <c r="N83" s="874"/>
      <c r="O83" s="874"/>
      <c r="P83" s="874"/>
      <c r="Q83" s="875"/>
    </row>
    <row r="84" spans="1:17" ht="14.25">
      <c r="A84" s="1297"/>
      <c r="B84" s="1298"/>
      <c r="C84" s="921" t="s">
        <v>247</v>
      </c>
      <c r="D84" s="922"/>
      <c r="E84" s="1301" t="s">
        <v>1004</v>
      </c>
      <c r="F84" s="1302"/>
      <c r="G84" s="1305" t="s">
        <v>1005</v>
      </c>
      <c r="H84" s="1301" t="s">
        <v>1006</v>
      </c>
      <c r="I84" s="1307"/>
      <c r="J84" s="1302"/>
      <c r="K84" s="416" t="s">
        <v>1007</v>
      </c>
      <c r="L84" s="1008" t="s">
        <v>1008</v>
      </c>
      <c r="M84" s="1012" t="s">
        <v>1009</v>
      </c>
      <c r="N84" s="1013"/>
      <c r="O84" s="1013"/>
      <c r="P84" s="1013"/>
      <c r="Q84" s="1014"/>
    </row>
    <row r="85" spans="1:17" ht="14.25">
      <c r="A85" s="1297" t="s">
        <v>1010</v>
      </c>
      <c r="B85" s="1298"/>
      <c r="C85" s="923"/>
      <c r="D85" s="924"/>
      <c r="E85" s="1303"/>
      <c r="F85" s="1304"/>
      <c r="G85" s="1306"/>
      <c r="H85" s="1303"/>
      <c r="I85" s="1308"/>
      <c r="J85" s="1304"/>
      <c r="K85" s="417" t="s">
        <v>1011</v>
      </c>
      <c r="L85" s="1309"/>
      <c r="M85" s="1015"/>
      <c r="N85" s="1016"/>
      <c r="O85" s="1016"/>
      <c r="P85" s="1016"/>
      <c r="Q85" s="1017"/>
    </row>
    <row r="86" spans="1:17" ht="14.25">
      <c r="A86" s="1297" t="s">
        <v>1012</v>
      </c>
      <c r="B86" s="1298"/>
      <c r="C86" s="923"/>
      <c r="D86" s="924"/>
      <c r="E86" s="1010" t="s">
        <v>1013</v>
      </c>
      <c r="F86" s="1010" t="s">
        <v>1014</v>
      </c>
      <c r="G86" s="1010" t="s">
        <v>1015</v>
      </c>
      <c r="H86" s="1299" t="s">
        <v>1016</v>
      </c>
      <c r="I86" s="1300"/>
      <c r="J86" s="1010" t="s">
        <v>1017</v>
      </c>
      <c r="K86" s="417" t="s">
        <v>907</v>
      </c>
      <c r="L86" s="1136"/>
      <c r="M86" s="1015"/>
      <c r="N86" s="1016"/>
      <c r="O86" s="1016"/>
      <c r="P86" s="1016"/>
      <c r="Q86" s="1017"/>
    </row>
    <row r="87" spans="1:17" ht="14.25">
      <c r="A87" s="1297"/>
      <c r="B87" s="1298"/>
      <c r="C87" s="923"/>
      <c r="D87" s="924"/>
      <c r="E87" s="1011"/>
      <c r="F87" s="1011"/>
      <c r="G87" s="1011"/>
      <c r="H87" s="418" t="s">
        <v>913</v>
      </c>
      <c r="I87" s="419" t="s">
        <v>1018</v>
      </c>
      <c r="J87" s="1011"/>
      <c r="K87" s="1200" t="s">
        <v>916</v>
      </c>
      <c r="L87" s="1201"/>
      <c r="M87" s="1018"/>
      <c r="N87" s="1019"/>
      <c r="O87" s="1019"/>
      <c r="P87" s="1019"/>
      <c r="Q87" s="1020"/>
    </row>
    <row r="88" spans="1:17" ht="14.25">
      <c r="A88" s="420"/>
      <c r="B88" s="421"/>
      <c r="C88" s="925"/>
      <c r="D88" s="926"/>
      <c r="E88" s="422" t="s">
        <v>917</v>
      </c>
      <c r="F88" s="422" t="s">
        <v>918</v>
      </c>
      <c r="G88" s="422" t="s">
        <v>919</v>
      </c>
      <c r="H88" s="423" t="s">
        <v>920</v>
      </c>
      <c r="I88" s="421" t="s">
        <v>921</v>
      </c>
      <c r="J88" s="424" t="s">
        <v>922</v>
      </c>
      <c r="K88" s="423" t="s">
        <v>923</v>
      </c>
      <c r="L88" s="424" t="s">
        <v>959</v>
      </c>
      <c r="M88" s="1078" t="s">
        <v>960</v>
      </c>
      <c r="N88" s="1079"/>
      <c r="O88" s="1079"/>
      <c r="P88" s="1079"/>
      <c r="Q88" s="1080"/>
    </row>
    <row r="89" spans="1:17" ht="14.25">
      <c r="A89" s="1225" t="s">
        <v>796</v>
      </c>
      <c r="B89" s="1225"/>
      <c r="C89" s="1295" t="s">
        <v>1019</v>
      </c>
      <c r="D89" s="426" t="s">
        <v>1020</v>
      </c>
      <c r="E89" s="427">
        <v>0</v>
      </c>
      <c r="F89" s="427">
        <v>0</v>
      </c>
      <c r="G89" s="428"/>
      <c r="H89" s="428"/>
      <c r="I89" s="428"/>
      <c r="J89" s="428"/>
      <c r="K89" s="427">
        <v>0</v>
      </c>
      <c r="L89" s="427">
        <v>0</v>
      </c>
      <c r="M89" s="1258"/>
      <c r="N89" s="1258"/>
      <c r="O89" s="1258"/>
      <c r="P89" s="1258"/>
      <c r="Q89" s="1258"/>
    </row>
    <row r="90" spans="1:17" ht="14.25">
      <c r="A90" s="1225" t="s">
        <v>682</v>
      </c>
      <c r="B90" s="1225"/>
      <c r="C90" s="1295"/>
      <c r="D90" s="429" t="s">
        <v>1021</v>
      </c>
      <c r="E90" s="427">
        <v>0</v>
      </c>
      <c r="F90" s="427">
        <v>0</v>
      </c>
      <c r="G90" s="428"/>
      <c r="H90" s="428"/>
      <c r="I90" s="428"/>
      <c r="J90" s="428"/>
      <c r="K90" s="427">
        <v>0</v>
      </c>
      <c r="L90" s="427">
        <v>0</v>
      </c>
      <c r="M90" s="1258"/>
      <c r="N90" s="1258"/>
      <c r="O90" s="1258"/>
      <c r="P90" s="1258"/>
      <c r="Q90" s="1258"/>
    </row>
    <row r="91" spans="1:17" ht="14.25">
      <c r="A91" s="1225" t="s">
        <v>799</v>
      </c>
      <c r="B91" s="1225"/>
      <c r="C91" s="1295"/>
      <c r="D91" s="430" t="s">
        <v>1022</v>
      </c>
      <c r="E91" s="427">
        <v>28</v>
      </c>
      <c r="F91" s="427">
        <v>0</v>
      </c>
      <c r="G91" s="428"/>
      <c r="H91" s="428"/>
      <c r="I91" s="428"/>
      <c r="J91" s="428"/>
      <c r="K91" s="427">
        <v>0</v>
      </c>
      <c r="L91" s="427">
        <v>0</v>
      </c>
      <c r="M91" s="1258"/>
      <c r="N91" s="1258"/>
      <c r="O91" s="1258"/>
      <c r="P91" s="1258"/>
      <c r="Q91" s="1258"/>
    </row>
    <row r="92" spans="1:17" ht="14.25">
      <c r="A92" s="1225" t="s">
        <v>684</v>
      </c>
      <c r="B92" s="1225"/>
      <c r="C92" s="431" t="s">
        <v>1023</v>
      </c>
      <c r="D92" s="430"/>
      <c r="E92" s="427">
        <v>28</v>
      </c>
      <c r="F92" s="428"/>
      <c r="G92" s="428"/>
      <c r="H92" s="428"/>
      <c r="I92" s="428"/>
      <c r="J92" s="428"/>
      <c r="K92" s="427">
        <v>0</v>
      </c>
      <c r="L92" s="427">
        <v>0</v>
      </c>
      <c r="M92" s="1258"/>
      <c r="N92" s="1258"/>
      <c r="O92" s="1258"/>
      <c r="P92" s="1258"/>
      <c r="Q92" s="1258"/>
    </row>
    <row r="93" spans="1:17" ht="14.25">
      <c r="A93" s="1225" t="s">
        <v>686</v>
      </c>
      <c r="B93" s="1225"/>
      <c r="C93" s="1295" t="s">
        <v>1024</v>
      </c>
      <c r="D93" s="430" t="s">
        <v>1025</v>
      </c>
      <c r="E93" s="427">
        <v>0</v>
      </c>
      <c r="F93" s="428"/>
      <c r="G93" s="428"/>
      <c r="H93" s="427">
        <v>0</v>
      </c>
      <c r="I93" s="427">
        <v>0</v>
      </c>
      <c r="J93" s="427">
        <v>0</v>
      </c>
      <c r="K93" s="427">
        <v>0</v>
      </c>
      <c r="L93" s="427">
        <v>0</v>
      </c>
      <c r="M93" s="1258"/>
      <c r="N93" s="1258"/>
      <c r="O93" s="1258"/>
      <c r="P93" s="1258"/>
      <c r="Q93" s="1258"/>
    </row>
    <row r="94" spans="1:17" ht="14.25">
      <c r="A94" s="1225" t="s">
        <v>688</v>
      </c>
      <c r="B94" s="1225"/>
      <c r="C94" s="1295"/>
      <c r="D94" s="430" t="s">
        <v>1026</v>
      </c>
      <c r="E94" s="427">
        <v>0</v>
      </c>
      <c r="F94" s="428"/>
      <c r="G94" s="428"/>
      <c r="H94" s="427">
        <v>0</v>
      </c>
      <c r="I94" s="427">
        <v>0</v>
      </c>
      <c r="J94" s="427">
        <v>0</v>
      </c>
      <c r="K94" s="427">
        <v>0</v>
      </c>
      <c r="L94" s="427">
        <v>0</v>
      </c>
      <c r="M94" s="1258"/>
      <c r="N94" s="1258"/>
      <c r="O94" s="1258"/>
      <c r="P94" s="1258"/>
      <c r="Q94" s="1258"/>
    </row>
    <row r="95" spans="1:17" ht="14.25">
      <c r="A95" s="1225" t="s">
        <v>804</v>
      </c>
      <c r="B95" s="1225"/>
      <c r="C95" s="1295"/>
      <c r="D95" s="430" t="s">
        <v>1027</v>
      </c>
      <c r="E95" s="427">
        <v>0</v>
      </c>
      <c r="F95" s="428"/>
      <c r="G95" s="428"/>
      <c r="H95" s="427">
        <v>0</v>
      </c>
      <c r="I95" s="427">
        <v>0</v>
      </c>
      <c r="J95" s="427">
        <v>0</v>
      </c>
      <c r="K95" s="427">
        <v>0</v>
      </c>
      <c r="L95" s="427">
        <v>0</v>
      </c>
      <c r="M95" s="1258"/>
      <c r="N95" s="1258"/>
      <c r="O95" s="1258"/>
      <c r="P95" s="1258"/>
      <c r="Q95" s="1258"/>
    </row>
    <row r="96" spans="1:17" ht="14.25">
      <c r="A96" s="1225" t="s">
        <v>690</v>
      </c>
      <c r="B96" s="1225"/>
      <c r="C96" s="431" t="s">
        <v>1028</v>
      </c>
      <c r="D96" s="430"/>
      <c r="E96" s="427">
        <v>0</v>
      </c>
      <c r="F96" s="428"/>
      <c r="G96" s="428"/>
      <c r="H96" s="427">
        <v>0</v>
      </c>
      <c r="I96" s="427">
        <v>0</v>
      </c>
      <c r="J96" s="427">
        <v>0</v>
      </c>
      <c r="K96" s="427">
        <v>0</v>
      </c>
      <c r="L96" s="427">
        <v>0</v>
      </c>
      <c r="M96" s="1258"/>
      <c r="N96" s="1258"/>
      <c r="O96" s="1258"/>
      <c r="P96" s="1258"/>
      <c r="Q96" s="1258"/>
    </row>
    <row r="97" spans="1:17" ht="14.25">
      <c r="A97" s="1225" t="s">
        <v>818</v>
      </c>
      <c r="B97" s="1225"/>
      <c r="C97" s="430" t="s">
        <v>1029</v>
      </c>
      <c r="D97" s="430"/>
      <c r="E97" s="427">
        <v>28</v>
      </c>
      <c r="F97" s="427">
        <v>15963</v>
      </c>
      <c r="G97" s="428"/>
      <c r="H97" s="428"/>
      <c r="I97" s="428"/>
      <c r="J97" s="428"/>
      <c r="K97" s="427">
        <v>58554</v>
      </c>
      <c r="L97" s="427">
        <v>58554</v>
      </c>
      <c r="M97" s="1187">
        <v>64</v>
      </c>
      <c r="N97" s="1187"/>
      <c r="O97" s="1187"/>
      <c r="P97" s="1187"/>
      <c r="Q97" s="1187"/>
    </row>
    <row r="98" spans="1:17" ht="14.25">
      <c r="A98" s="1225" t="s">
        <v>692</v>
      </c>
      <c r="B98" s="1225"/>
      <c r="C98" s="430" t="s">
        <v>1030</v>
      </c>
      <c r="D98" s="430"/>
      <c r="E98" s="428"/>
      <c r="F98" s="428"/>
      <c r="G98" s="428"/>
      <c r="H98" s="428"/>
      <c r="I98" s="428"/>
      <c r="J98" s="428"/>
      <c r="K98" s="428"/>
      <c r="L98" s="428"/>
      <c r="M98" s="432"/>
      <c r="N98" s="433"/>
      <c r="O98" s="433"/>
      <c r="P98" s="433"/>
      <c r="Q98" s="434"/>
    </row>
    <row r="99" spans="1:17" ht="14.25">
      <c r="A99" s="1225" t="s">
        <v>694</v>
      </c>
      <c r="B99" s="1225"/>
      <c r="C99" s="1010" t="s">
        <v>1031</v>
      </c>
      <c r="D99" s="430" t="s">
        <v>1032</v>
      </c>
      <c r="E99" s="427">
        <v>0</v>
      </c>
      <c r="F99" s="427">
        <v>0</v>
      </c>
      <c r="G99" s="428"/>
      <c r="H99" s="428"/>
      <c r="I99" s="428"/>
      <c r="J99" s="428"/>
      <c r="K99" s="427">
        <v>0</v>
      </c>
      <c r="L99" s="427">
        <v>0</v>
      </c>
      <c r="M99" s="1187">
        <v>0</v>
      </c>
      <c r="N99" s="1187"/>
      <c r="O99" s="1187"/>
      <c r="P99" s="1187"/>
      <c r="Q99" s="1187"/>
    </row>
    <row r="100" spans="1:17" ht="14.25">
      <c r="A100" s="1225" t="s">
        <v>822</v>
      </c>
      <c r="B100" s="1225"/>
      <c r="C100" s="887"/>
      <c r="D100" s="430" t="s">
        <v>1033</v>
      </c>
      <c r="E100" s="427">
        <v>0</v>
      </c>
      <c r="F100" s="427">
        <v>0</v>
      </c>
      <c r="G100" s="428"/>
      <c r="H100" s="428"/>
      <c r="I100" s="428"/>
      <c r="J100" s="428"/>
      <c r="K100" s="427">
        <v>0</v>
      </c>
      <c r="L100" s="427">
        <v>0</v>
      </c>
      <c r="M100" s="1187">
        <v>0</v>
      </c>
      <c r="N100" s="1187"/>
      <c r="O100" s="1187"/>
      <c r="P100" s="1187"/>
      <c r="Q100" s="1187"/>
    </row>
    <row r="101" spans="1:17" ht="14.25">
      <c r="A101" s="1225" t="s">
        <v>696</v>
      </c>
      <c r="B101" s="1225"/>
      <c r="C101" s="1296" t="s">
        <v>1034</v>
      </c>
      <c r="D101" s="430" t="s">
        <v>1035</v>
      </c>
      <c r="E101" s="427">
        <v>0</v>
      </c>
      <c r="F101" s="427">
        <v>0</v>
      </c>
      <c r="G101" s="428"/>
      <c r="H101" s="428"/>
      <c r="I101" s="428"/>
      <c r="J101" s="428"/>
      <c r="K101" s="427">
        <v>0</v>
      </c>
      <c r="L101" s="427">
        <v>0</v>
      </c>
      <c r="M101" s="1187">
        <v>0</v>
      </c>
      <c r="N101" s="1187"/>
      <c r="O101" s="1187"/>
      <c r="P101" s="1187"/>
      <c r="Q101" s="1187"/>
    </row>
    <row r="102" spans="1:17" ht="14.25">
      <c r="A102" s="1225" t="s">
        <v>825</v>
      </c>
      <c r="B102" s="1225"/>
      <c r="C102" s="1296"/>
      <c r="D102" s="430" t="s">
        <v>1036</v>
      </c>
      <c r="E102" s="427">
        <v>0</v>
      </c>
      <c r="F102" s="427">
        <v>0</v>
      </c>
      <c r="G102" s="428"/>
      <c r="H102" s="428"/>
      <c r="I102" s="428"/>
      <c r="J102" s="428"/>
      <c r="K102" s="427">
        <v>0</v>
      </c>
      <c r="L102" s="427">
        <v>0</v>
      </c>
      <c r="M102" s="1187">
        <v>0</v>
      </c>
      <c r="N102" s="1187"/>
      <c r="O102" s="1187"/>
      <c r="P102" s="1187"/>
      <c r="Q102" s="1187"/>
    </row>
    <row r="103" spans="1:17" ht="14.25">
      <c r="A103" s="1225" t="s">
        <v>806</v>
      </c>
      <c r="B103" s="1225"/>
      <c r="C103" s="1296"/>
      <c r="D103" s="430" t="s">
        <v>1037</v>
      </c>
      <c r="E103" s="427">
        <v>0</v>
      </c>
      <c r="F103" s="428"/>
      <c r="G103" s="428"/>
      <c r="H103" s="428"/>
      <c r="I103" s="428"/>
      <c r="J103" s="428"/>
      <c r="K103" s="427">
        <v>0</v>
      </c>
      <c r="L103" s="427">
        <v>0</v>
      </c>
      <c r="M103" s="1187">
        <v>0</v>
      </c>
      <c r="N103" s="1187"/>
      <c r="O103" s="1187"/>
      <c r="P103" s="1187"/>
      <c r="Q103" s="1187"/>
    </row>
    <row r="104" spans="1:17" ht="14.25">
      <c r="A104" s="1225" t="s">
        <v>808</v>
      </c>
      <c r="B104" s="1225"/>
      <c r="C104" s="1295" t="s">
        <v>1038</v>
      </c>
      <c r="D104" s="430" t="s">
        <v>1039</v>
      </c>
      <c r="E104" s="427">
        <v>0</v>
      </c>
      <c r="F104" s="428"/>
      <c r="G104" s="427">
        <v>0</v>
      </c>
      <c r="H104" s="428"/>
      <c r="I104" s="428"/>
      <c r="J104" s="428"/>
      <c r="K104" s="427">
        <v>0</v>
      </c>
      <c r="L104" s="427">
        <v>0</v>
      </c>
      <c r="M104" s="1187">
        <v>0</v>
      </c>
      <c r="N104" s="1187"/>
      <c r="O104" s="1187"/>
      <c r="P104" s="1187"/>
      <c r="Q104" s="1187"/>
    </row>
    <row r="105" spans="1:17" ht="14.25">
      <c r="A105" s="1225" t="s">
        <v>810</v>
      </c>
      <c r="B105" s="1225"/>
      <c r="C105" s="1295"/>
      <c r="D105" s="430" t="s">
        <v>1040</v>
      </c>
      <c r="E105" s="427">
        <v>0</v>
      </c>
      <c r="F105" s="428"/>
      <c r="G105" s="427">
        <v>0</v>
      </c>
      <c r="H105" s="428"/>
      <c r="I105" s="428"/>
      <c r="J105" s="428"/>
      <c r="K105" s="427">
        <v>0</v>
      </c>
      <c r="L105" s="427">
        <v>0</v>
      </c>
      <c r="M105" s="1187">
        <v>0</v>
      </c>
      <c r="N105" s="1187"/>
      <c r="O105" s="1187"/>
      <c r="P105" s="1187"/>
      <c r="Q105" s="1187"/>
    </row>
    <row r="106" spans="1:17" ht="14.25">
      <c r="A106" s="1225" t="s">
        <v>828</v>
      </c>
      <c r="B106" s="1225"/>
      <c r="C106" s="1295"/>
      <c r="D106" s="430" t="s">
        <v>1037</v>
      </c>
      <c r="E106" s="427">
        <v>0</v>
      </c>
      <c r="F106" s="428"/>
      <c r="G106" s="428"/>
      <c r="H106" s="428"/>
      <c r="I106" s="428"/>
      <c r="J106" s="428"/>
      <c r="K106" s="427">
        <v>0</v>
      </c>
      <c r="L106" s="427">
        <v>0</v>
      </c>
      <c r="M106" s="1187">
        <v>0</v>
      </c>
      <c r="N106" s="1187"/>
      <c r="O106" s="1187"/>
      <c r="P106" s="1187"/>
      <c r="Q106" s="1187"/>
    </row>
    <row r="107" spans="1:17" ht="14.25">
      <c r="A107" s="1225" t="s">
        <v>830</v>
      </c>
      <c r="B107" s="1225"/>
      <c r="C107" s="435" t="s">
        <v>1041</v>
      </c>
      <c r="D107" s="436"/>
      <c r="E107" s="427">
        <v>0</v>
      </c>
      <c r="F107" s="428"/>
      <c r="G107" s="428"/>
      <c r="H107" s="428"/>
      <c r="I107" s="428"/>
      <c r="J107" s="428"/>
      <c r="K107" s="427">
        <v>0</v>
      </c>
      <c r="L107" s="427">
        <v>0</v>
      </c>
      <c r="M107" s="1187">
        <v>0</v>
      </c>
      <c r="N107" s="1187"/>
      <c r="O107" s="1187"/>
      <c r="P107" s="1187"/>
      <c r="Q107" s="1187"/>
    </row>
    <row r="110" ht="15" thickBot="1"/>
    <row r="111" spans="1:21" ht="17.25" thickBot="1">
      <c r="A111" s="437" t="s">
        <v>1042</v>
      </c>
      <c r="B111" s="438">
        <v>6</v>
      </c>
      <c r="C111" s="439" t="s">
        <v>1043</v>
      </c>
      <c r="D111" s="439"/>
      <c r="E111" s="440"/>
      <c r="F111" s="440"/>
      <c r="G111" s="441"/>
      <c r="H111" s="442"/>
      <c r="I111" s="443"/>
      <c r="J111" s="898" t="s">
        <v>903</v>
      </c>
      <c r="K111" s="898"/>
      <c r="L111" s="898"/>
      <c r="M111" s="898"/>
      <c r="N111" s="898"/>
      <c r="O111" s="898"/>
      <c r="P111" s="919"/>
      <c r="Q111" s="873" t="str">
        <f>'[1]elolap'!$P$35</f>
        <v>18449</v>
      </c>
      <c r="R111" s="874"/>
      <c r="S111" s="874"/>
      <c r="T111" s="874"/>
      <c r="U111" s="875"/>
    </row>
    <row r="112" spans="1:21" ht="14.25">
      <c r="A112" s="1204" t="s">
        <v>904</v>
      </c>
      <c r="B112" s="1291"/>
      <c r="C112" s="1066" t="s">
        <v>247</v>
      </c>
      <c r="D112" s="1067"/>
      <c r="E112" s="445"/>
      <c r="F112" s="1292" t="s">
        <v>1044</v>
      </c>
      <c r="G112" s="1292"/>
      <c r="H112" s="1292"/>
      <c r="I112" s="1292"/>
      <c r="J112" s="1292"/>
      <c r="K112" s="1293"/>
      <c r="L112" s="1294" t="s">
        <v>1045</v>
      </c>
      <c r="M112" s="1292"/>
      <c r="N112" s="1293"/>
      <c r="O112" s="1008" t="s">
        <v>1046</v>
      </c>
      <c r="P112" s="1008" t="s">
        <v>1008</v>
      </c>
      <c r="Q112" s="1012" t="s">
        <v>1009</v>
      </c>
      <c r="R112" s="1013"/>
      <c r="S112" s="1013"/>
      <c r="T112" s="1013"/>
      <c r="U112" s="1014"/>
    </row>
    <row r="113" spans="1:21" ht="24">
      <c r="A113" s="1068"/>
      <c r="B113" s="1069"/>
      <c r="C113" s="1068"/>
      <c r="D113" s="1069"/>
      <c r="E113" s="1074" t="s">
        <v>1047</v>
      </c>
      <c r="F113" s="1074" t="s">
        <v>1048</v>
      </c>
      <c r="G113" s="1076" t="s">
        <v>1049</v>
      </c>
      <c r="H113" s="1076" t="s">
        <v>1050</v>
      </c>
      <c r="I113" s="1076" t="s">
        <v>1051</v>
      </c>
      <c r="J113" s="1076" t="s">
        <v>1052</v>
      </c>
      <c r="K113" s="1076" t="s">
        <v>1053</v>
      </c>
      <c r="L113" s="448" t="s">
        <v>1054</v>
      </c>
      <c r="M113" s="1076" t="s">
        <v>1049</v>
      </c>
      <c r="N113" s="1076" t="s">
        <v>1051</v>
      </c>
      <c r="O113" s="1250"/>
      <c r="P113" s="1250"/>
      <c r="Q113" s="1015"/>
      <c r="R113" s="1016"/>
      <c r="S113" s="1016"/>
      <c r="T113" s="1016"/>
      <c r="U113" s="1017"/>
    </row>
    <row r="114" spans="1:21" ht="14.25">
      <c r="A114" s="1068"/>
      <c r="B114" s="1069"/>
      <c r="C114" s="1068"/>
      <c r="D114" s="1069"/>
      <c r="E114" s="1083"/>
      <c r="F114" s="1083"/>
      <c r="G114" s="1077"/>
      <c r="H114" s="1077"/>
      <c r="I114" s="1077"/>
      <c r="J114" s="1077"/>
      <c r="K114" s="1077"/>
      <c r="L114" s="449" t="s">
        <v>1055</v>
      </c>
      <c r="M114" s="1077"/>
      <c r="N114" s="1077"/>
      <c r="O114" s="1009"/>
      <c r="P114" s="1009"/>
      <c r="Q114" s="1015"/>
      <c r="R114" s="1016"/>
      <c r="S114" s="1016"/>
      <c r="T114" s="1016"/>
      <c r="U114" s="1017"/>
    </row>
    <row r="115" spans="1:21" ht="14.25">
      <c r="A115" s="1068"/>
      <c r="B115" s="1069"/>
      <c r="C115" s="1068"/>
      <c r="D115" s="1069"/>
      <c r="E115" s="1284" t="s">
        <v>915</v>
      </c>
      <c r="F115" s="1285"/>
      <c r="G115" s="1210"/>
      <c r="H115" s="1210"/>
      <c r="I115" s="1210"/>
      <c r="J115" s="1210"/>
      <c r="K115" s="1210"/>
      <c r="L115" s="450"/>
      <c r="M115" s="1210"/>
      <c r="N115" s="1210"/>
      <c r="O115" s="1286" t="s">
        <v>916</v>
      </c>
      <c r="P115" s="1287"/>
      <c r="Q115" s="1018"/>
      <c r="R115" s="1019"/>
      <c r="S115" s="1019"/>
      <c r="T115" s="1019"/>
      <c r="U115" s="1020"/>
    </row>
    <row r="116" spans="1:21" ht="14.25">
      <c r="A116" s="1070"/>
      <c r="B116" s="1071"/>
      <c r="C116" s="1070"/>
      <c r="D116" s="1071"/>
      <c r="E116" s="447" t="s">
        <v>917</v>
      </c>
      <c r="F116" s="451" t="s">
        <v>918</v>
      </c>
      <c r="G116" s="452" t="s">
        <v>919</v>
      </c>
      <c r="H116" s="453" t="s">
        <v>920</v>
      </c>
      <c r="I116" s="444" t="s">
        <v>921</v>
      </c>
      <c r="J116" s="444" t="s">
        <v>922</v>
      </c>
      <c r="K116" s="453" t="s">
        <v>923</v>
      </c>
      <c r="L116" s="453" t="s">
        <v>959</v>
      </c>
      <c r="M116" s="452" t="s">
        <v>960</v>
      </c>
      <c r="N116" s="453" t="s">
        <v>961</v>
      </c>
      <c r="O116" s="454" t="s">
        <v>962</v>
      </c>
      <c r="P116" s="455" t="s">
        <v>963</v>
      </c>
      <c r="Q116" s="1288" t="s">
        <v>964</v>
      </c>
      <c r="R116" s="1289"/>
      <c r="S116" s="1289"/>
      <c r="T116" s="1289"/>
      <c r="U116" s="1290"/>
    </row>
    <row r="117" spans="1:21" ht="14.25">
      <c r="A117" s="1205" t="s">
        <v>796</v>
      </c>
      <c r="B117" s="1206"/>
      <c r="C117" s="1215" t="s">
        <v>1056</v>
      </c>
      <c r="D117" s="456" t="s">
        <v>1057</v>
      </c>
      <c r="E117" s="427">
        <v>0</v>
      </c>
      <c r="F117" s="427">
        <v>0</v>
      </c>
      <c r="G117" s="457">
        <v>0</v>
      </c>
      <c r="H117" s="458">
        <v>0</v>
      </c>
      <c r="I117" s="457">
        <v>0</v>
      </c>
      <c r="J117" s="459"/>
      <c r="K117" s="427">
        <v>0</v>
      </c>
      <c r="L117" s="459"/>
      <c r="M117" s="459"/>
      <c r="N117" s="459"/>
      <c r="O117" s="427">
        <v>0</v>
      </c>
      <c r="P117" s="427">
        <v>0</v>
      </c>
      <c r="Q117" s="1187">
        <v>0</v>
      </c>
      <c r="R117" s="1187"/>
      <c r="S117" s="1187"/>
      <c r="T117" s="1187"/>
      <c r="U117" s="1187"/>
    </row>
    <row r="118" spans="1:21" ht="48">
      <c r="A118" s="1205" t="s">
        <v>682</v>
      </c>
      <c r="B118" s="1206"/>
      <c r="C118" s="1283"/>
      <c r="D118" s="460" t="s">
        <v>1058</v>
      </c>
      <c r="E118" s="427">
        <v>0</v>
      </c>
      <c r="F118" s="427">
        <v>0</v>
      </c>
      <c r="G118" s="457">
        <v>0</v>
      </c>
      <c r="H118" s="458">
        <v>0</v>
      </c>
      <c r="I118" s="457">
        <v>0</v>
      </c>
      <c r="J118" s="459"/>
      <c r="K118" s="427">
        <v>0</v>
      </c>
      <c r="L118" s="427">
        <v>0</v>
      </c>
      <c r="M118" s="461">
        <v>0</v>
      </c>
      <c r="N118" s="461">
        <v>0</v>
      </c>
      <c r="O118" s="427">
        <v>0</v>
      </c>
      <c r="P118" s="427">
        <v>0</v>
      </c>
      <c r="Q118" s="1187">
        <v>0</v>
      </c>
      <c r="R118" s="1187"/>
      <c r="S118" s="1187"/>
      <c r="T118" s="1187"/>
      <c r="U118" s="1187"/>
    </row>
    <row r="119" spans="1:21" ht="14.25">
      <c r="A119" s="1205" t="s">
        <v>799</v>
      </c>
      <c r="B119" s="1206"/>
      <c r="C119" s="1283"/>
      <c r="D119" s="462" t="s">
        <v>1059</v>
      </c>
      <c r="E119" s="427">
        <v>6</v>
      </c>
      <c r="F119" s="427">
        <v>6</v>
      </c>
      <c r="G119" s="457">
        <v>2.4</v>
      </c>
      <c r="H119" s="458">
        <v>4.3</v>
      </c>
      <c r="I119" s="457">
        <v>10.2</v>
      </c>
      <c r="J119" s="459"/>
      <c r="K119" s="427">
        <v>100</v>
      </c>
      <c r="L119" s="427">
        <v>1</v>
      </c>
      <c r="M119" s="461">
        <v>0.2</v>
      </c>
      <c r="N119" s="461">
        <v>0.783</v>
      </c>
      <c r="O119" s="427">
        <v>67289</v>
      </c>
      <c r="P119" s="427">
        <v>105427</v>
      </c>
      <c r="Q119" s="1187">
        <v>62</v>
      </c>
      <c r="R119" s="1187"/>
      <c r="S119" s="1187"/>
      <c r="T119" s="1187"/>
      <c r="U119" s="1187"/>
    </row>
    <row r="120" spans="1:21" ht="48">
      <c r="A120" s="1205" t="s">
        <v>684</v>
      </c>
      <c r="B120" s="1206"/>
      <c r="C120" s="1283"/>
      <c r="D120" s="460" t="s">
        <v>1060</v>
      </c>
      <c r="E120" s="427">
        <v>18</v>
      </c>
      <c r="F120" s="427">
        <v>18</v>
      </c>
      <c r="G120" s="457">
        <v>6.201</v>
      </c>
      <c r="H120" s="458">
        <v>4.6</v>
      </c>
      <c r="I120" s="457">
        <v>28.444</v>
      </c>
      <c r="J120" s="459"/>
      <c r="K120" s="427">
        <v>100</v>
      </c>
      <c r="L120" s="427">
        <v>10</v>
      </c>
      <c r="M120" s="461">
        <v>2.211</v>
      </c>
      <c r="N120" s="461">
        <v>11.849</v>
      </c>
      <c r="O120" s="427">
        <v>188560</v>
      </c>
      <c r="P120" s="427">
        <v>190607</v>
      </c>
      <c r="Q120" s="1187">
        <v>85</v>
      </c>
      <c r="R120" s="1187"/>
      <c r="S120" s="1187"/>
      <c r="T120" s="1187"/>
      <c r="U120" s="1187"/>
    </row>
    <row r="121" spans="1:21" ht="14.25">
      <c r="A121" s="1205" t="s">
        <v>686</v>
      </c>
      <c r="B121" s="1206"/>
      <c r="C121" s="1283"/>
      <c r="D121" s="462" t="s">
        <v>1061</v>
      </c>
      <c r="E121" s="427">
        <v>3</v>
      </c>
      <c r="F121" s="427">
        <v>3</v>
      </c>
      <c r="G121" s="457">
        <v>3.08</v>
      </c>
      <c r="H121" s="458">
        <v>5.2</v>
      </c>
      <c r="I121" s="457">
        <v>16.07</v>
      </c>
      <c r="J121" s="459"/>
      <c r="K121" s="427">
        <v>100</v>
      </c>
      <c r="L121" s="427">
        <v>24</v>
      </c>
      <c r="M121" s="461">
        <v>17.289</v>
      </c>
      <c r="N121" s="461">
        <v>100.669</v>
      </c>
      <c r="O121" s="427">
        <v>42625</v>
      </c>
      <c r="P121" s="427">
        <v>18945</v>
      </c>
      <c r="Q121" s="1187">
        <v>20</v>
      </c>
      <c r="R121" s="1187"/>
      <c r="S121" s="1187"/>
      <c r="T121" s="1187"/>
      <c r="U121" s="1187"/>
    </row>
    <row r="122" spans="1:21" ht="14.25">
      <c r="A122" s="1205" t="s">
        <v>688</v>
      </c>
      <c r="B122" s="1206"/>
      <c r="C122" s="1216"/>
      <c r="D122" s="463" t="s">
        <v>1062</v>
      </c>
      <c r="E122" s="427">
        <v>0</v>
      </c>
      <c r="F122" s="427">
        <v>0</v>
      </c>
      <c r="G122" s="457">
        <v>0</v>
      </c>
      <c r="H122" s="458">
        <v>0</v>
      </c>
      <c r="I122" s="457">
        <v>0</v>
      </c>
      <c r="J122" s="459"/>
      <c r="K122" s="427">
        <v>0</v>
      </c>
      <c r="L122" s="427">
        <v>0</v>
      </c>
      <c r="M122" s="461">
        <v>0</v>
      </c>
      <c r="N122" s="461">
        <v>0</v>
      </c>
      <c r="O122" s="427">
        <v>0</v>
      </c>
      <c r="P122" s="427">
        <v>0</v>
      </c>
      <c r="Q122" s="1187">
        <v>0</v>
      </c>
      <c r="R122" s="1187"/>
      <c r="S122" s="1187"/>
      <c r="T122" s="1187"/>
      <c r="U122" s="1187"/>
    </row>
    <row r="123" spans="1:21" ht="14.25">
      <c r="A123" s="1205" t="s">
        <v>804</v>
      </c>
      <c r="B123" s="1206"/>
      <c r="C123" s="1215" t="s">
        <v>1063</v>
      </c>
      <c r="D123" s="464" t="s">
        <v>1064</v>
      </c>
      <c r="E123" s="465"/>
      <c r="F123" s="465"/>
      <c r="G123" s="457">
        <v>6.82</v>
      </c>
      <c r="H123" s="458">
        <v>5.1</v>
      </c>
      <c r="I123" s="457">
        <v>34.77</v>
      </c>
      <c r="J123" s="459"/>
      <c r="K123" s="459"/>
      <c r="L123" s="459"/>
      <c r="M123" s="459"/>
      <c r="N123" s="459"/>
      <c r="O123" s="459"/>
      <c r="P123" s="459"/>
      <c r="Q123" s="1280"/>
      <c r="R123" s="1280"/>
      <c r="S123" s="1280"/>
      <c r="T123" s="1280"/>
      <c r="U123" s="1280"/>
    </row>
    <row r="124" spans="1:21" ht="14.25">
      <c r="A124" s="1205" t="s">
        <v>690</v>
      </c>
      <c r="B124" s="1206"/>
      <c r="C124" s="1283"/>
      <c r="D124" s="462" t="s">
        <v>1065</v>
      </c>
      <c r="E124" s="466"/>
      <c r="F124" s="466"/>
      <c r="G124" s="457">
        <v>0.461</v>
      </c>
      <c r="H124" s="458">
        <v>2.5</v>
      </c>
      <c r="I124" s="457">
        <v>1.164</v>
      </c>
      <c r="J124" s="459"/>
      <c r="K124" s="459"/>
      <c r="L124" s="459"/>
      <c r="M124" s="459"/>
      <c r="N124" s="459"/>
      <c r="O124" s="459"/>
      <c r="P124" s="459"/>
      <c r="Q124" s="1280"/>
      <c r="R124" s="1280"/>
      <c r="S124" s="1280"/>
      <c r="T124" s="1280"/>
      <c r="U124" s="1280"/>
    </row>
    <row r="125" spans="1:21" ht="14.25">
      <c r="A125" s="1205" t="s">
        <v>818</v>
      </c>
      <c r="B125" s="1206"/>
      <c r="C125" s="1283"/>
      <c r="D125" s="464" t="s">
        <v>1066</v>
      </c>
      <c r="E125" s="465"/>
      <c r="F125" s="465"/>
      <c r="G125" s="457">
        <v>4.4</v>
      </c>
      <c r="H125" s="458">
        <v>4.3</v>
      </c>
      <c r="I125" s="457">
        <v>18.78</v>
      </c>
      <c r="J125" s="459"/>
      <c r="K125" s="459"/>
      <c r="L125" s="459"/>
      <c r="M125" s="459"/>
      <c r="N125" s="459"/>
      <c r="O125" s="459"/>
      <c r="P125" s="459"/>
      <c r="Q125" s="1280"/>
      <c r="R125" s="1280"/>
      <c r="S125" s="1280"/>
      <c r="T125" s="1280"/>
      <c r="U125" s="1280"/>
    </row>
    <row r="126" spans="1:21" ht="14.25">
      <c r="A126" s="1205" t="s">
        <v>692</v>
      </c>
      <c r="B126" s="1206"/>
      <c r="C126" s="1283"/>
      <c r="D126" s="464" t="s">
        <v>1067</v>
      </c>
      <c r="E126" s="465"/>
      <c r="F126" s="465"/>
      <c r="G126" s="457">
        <v>0</v>
      </c>
      <c r="H126" s="458">
        <v>0</v>
      </c>
      <c r="I126" s="457">
        <v>0</v>
      </c>
      <c r="J126" s="459"/>
      <c r="K126" s="459"/>
      <c r="L126" s="459"/>
      <c r="M126" s="459"/>
      <c r="N126" s="459"/>
      <c r="O126" s="459"/>
      <c r="P126" s="459"/>
      <c r="Q126" s="1280"/>
      <c r="R126" s="1280"/>
      <c r="S126" s="1280"/>
      <c r="T126" s="1280"/>
      <c r="U126" s="1280"/>
    </row>
    <row r="127" spans="1:21" ht="14.25">
      <c r="A127" s="1205" t="s">
        <v>694</v>
      </c>
      <c r="B127" s="1206"/>
      <c r="C127" s="1216"/>
      <c r="D127" s="464" t="s">
        <v>1068</v>
      </c>
      <c r="E127" s="465"/>
      <c r="F127" s="465"/>
      <c r="G127" s="459"/>
      <c r="H127" s="459"/>
      <c r="I127" s="459"/>
      <c r="J127" s="459"/>
      <c r="K127" s="459"/>
      <c r="L127" s="427">
        <v>35</v>
      </c>
      <c r="M127" s="461">
        <v>19.7</v>
      </c>
      <c r="N127" s="461">
        <v>113.301</v>
      </c>
      <c r="O127" s="459"/>
      <c r="P127" s="459"/>
      <c r="Q127" s="1280"/>
      <c r="R127" s="1280"/>
      <c r="S127" s="1280"/>
      <c r="T127" s="1280"/>
      <c r="U127" s="1280"/>
    </row>
    <row r="128" spans="1:21" ht="14.25">
      <c r="A128" s="1205" t="s">
        <v>822</v>
      </c>
      <c r="B128" s="1206"/>
      <c r="C128" s="1215" t="s">
        <v>1069</v>
      </c>
      <c r="D128" s="467" t="s">
        <v>1070</v>
      </c>
      <c r="E128" s="468"/>
      <c r="F128" s="468"/>
      <c r="G128" s="457">
        <v>8.15</v>
      </c>
      <c r="H128" s="459"/>
      <c r="I128" s="459"/>
      <c r="J128" s="459"/>
      <c r="K128" s="459"/>
      <c r="L128" s="459"/>
      <c r="M128" s="461">
        <v>0.11</v>
      </c>
      <c r="N128" s="459"/>
      <c r="O128" s="459"/>
      <c r="P128" s="459"/>
      <c r="Q128" s="1280"/>
      <c r="R128" s="1280"/>
      <c r="S128" s="1280"/>
      <c r="T128" s="1280"/>
      <c r="U128" s="1280"/>
    </row>
    <row r="129" spans="1:21" ht="14.25">
      <c r="A129" s="1205" t="s">
        <v>696</v>
      </c>
      <c r="B129" s="1206"/>
      <c r="C129" s="1283"/>
      <c r="D129" s="467" t="s">
        <v>1071</v>
      </c>
      <c r="E129" s="468"/>
      <c r="F129" s="468"/>
      <c r="G129" s="457">
        <v>0.9</v>
      </c>
      <c r="H129" s="459"/>
      <c r="I129" s="459"/>
      <c r="J129" s="459"/>
      <c r="K129" s="459"/>
      <c r="L129" s="459"/>
      <c r="M129" s="461">
        <v>1.3</v>
      </c>
      <c r="N129" s="459"/>
      <c r="O129" s="459"/>
      <c r="P129" s="459"/>
      <c r="Q129" s="1280"/>
      <c r="R129" s="1280"/>
      <c r="S129" s="1280"/>
      <c r="T129" s="1280"/>
      <c r="U129" s="1280"/>
    </row>
    <row r="130" spans="1:21" ht="14.25">
      <c r="A130" s="1205" t="s">
        <v>825</v>
      </c>
      <c r="B130" s="1206"/>
      <c r="C130" s="1283"/>
      <c r="D130" s="467" t="s">
        <v>1072</v>
      </c>
      <c r="E130" s="468"/>
      <c r="F130" s="468"/>
      <c r="G130" s="457">
        <v>0</v>
      </c>
      <c r="H130" s="459"/>
      <c r="I130" s="459"/>
      <c r="J130" s="459"/>
      <c r="K130" s="459"/>
      <c r="L130" s="459"/>
      <c r="M130" s="461">
        <v>0</v>
      </c>
      <c r="N130" s="459"/>
      <c r="O130" s="459"/>
      <c r="P130" s="459"/>
      <c r="Q130" s="1280"/>
      <c r="R130" s="1280"/>
      <c r="S130" s="1280"/>
      <c r="T130" s="1280"/>
      <c r="U130" s="1280"/>
    </row>
    <row r="131" spans="1:21" ht="14.25">
      <c r="A131" s="1205" t="s">
        <v>806</v>
      </c>
      <c r="B131" s="1206"/>
      <c r="C131" s="1283"/>
      <c r="D131" s="467" t="s">
        <v>1073</v>
      </c>
      <c r="E131" s="468"/>
      <c r="F131" s="468"/>
      <c r="G131" s="457">
        <v>0</v>
      </c>
      <c r="H131" s="459"/>
      <c r="I131" s="459"/>
      <c r="J131" s="459"/>
      <c r="K131" s="459"/>
      <c r="L131" s="459"/>
      <c r="M131" s="461">
        <v>0</v>
      </c>
      <c r="N131" s="459"/>
      <c r="O131" s="459"/>
      <c r="P131" s="459"/>
      <c r="Q131" s="1280"/>
      <c r="R131" s="1280"/>
      <c r="S131" s="1280"/>
      <c r="T131" s="1280"/>
      <c r="U131" s="1280"/>
    </row>
    <row r="132" spans="1:21" ht="48">
      <c r="A132" s="1205" t="s">
        <v>808</v>
      </c>
      <c r="B132" s="1206"/>
      <c r="C132" s="1283"/>
      <c r="D132" s="469" t="s">
        <v>1074</v>
      </c>
      <c r="E132" s="468"/>
      <c r="F132" s="468"/>
      <c r="G132" s="457">
        <v>0</v>
      </c>
      <c r="H132" s="459"/>
      <c r="I132" s="459"/>
      <c r="J132" s="459"/>
      <c r="K132" s="459"/>
      <c r="L132" s="459"/>
      <c r="M132" s="461">
        <v>0</v>
      </c>
      <c r="N132" s="459"/>
      <c r="O132" s="459"/>
      <c r="P132" s="459"/>
      <c r="Q132" s="1280"/>
      <c r="R132" s="1280"/>
      <c r="S132" s="1280"/>
      <c r="T132" s="1280"/>
      <c r="U132" s="1280"/>
    </row>
    <row r="133" spans="1:21" ht="14.25">
      <c r="A133" s="1205" t="s">
        <v>810</v>
      </c>
      <c r="B133" s="1206"/>
      <c r="C133" s="1283"/>
      <c r="D133" s="467" t="s">
        <v>1075</v>
      </c>
      <c r="E133" s="468"/>
      <c r="F133" s="468"/>
      <c r="G133" s="457">
        <v>0</v>
      </c>
      <c r="H133" s="459"/>
      <c r="I133" s="459"/>
      <c r="J133" s="459"/>
      <c r="K133" s="459"/>
      <c r="L133" s="459"/>
      <c r="M133" s="461">
        <v>0</v>
      </c>
      <c r="N133" s="459"/>
      <c r="O133" s="459"/>
      <c r="P133" s="459"/>
      <c r="Q133" s="1280"/>
      <c r="R133" s="1280"/>
      <c r="S133" s="1280"/>
      <c r="T133" s="1280"/>
      <c r="U133" s="1280"/>
    </row>
    <row r="134" spans="1:21" ht="14.25">
      <c r="A134" s="1205" t="s">
        <v>828</v>
      </c>
      <c r="B134" s="1206"/>
      <c r="C134" s="1216"/>
      <c r="D134" s="467" t="s">
        <v>1076</v>
      </c>
      <c r="E134" s="468"/>
      <c r="F134" s="468"/>
      <c r="G134" s="457">
        <v>2.631</v>
      </c>
      <c r="H134" s="459"/>
      <c r="I134" s="459"/>
      <c r="J134" s="459"/>
      <c r="K134" s="459"/>
      <c r="L134" s="459"/>
      <c r="M134" s="461">
        <v>18.29</v>
      </c>
      <c r="N134" s="459"/>
      <c r="O134" s="459"/>
      <c r="P134" s="459"/>
      <c r="Q134" s="1280"/>
      <c r="R134" s="1280"/>
      <c r="S134" s="1280"/>
      <c r="T134" s="1280"/>
      <c r="U134" s="1280"/>
    </row>
    <row r="135" spans="1:21" ht="14.25">
      <c r="A135" s="1205" t="s">
        <v>830</v>
      </c>
      <c r="B135" s="1206"/>
      <c r="C135" s="470" t="s">
        <v>1077</v>
      </c>
      <c r="D135" s="462"/>
      <c r="E135" s="466"/>
      <c r="F135" s="466"/>
      <c r="G135" s="459"/>
      <c r="H135" s="459"/>
      <c r="I135" s="459"/>
      <c r="J135" s="459"/>
      <c r="K135" s="427">
        <v>100</v>
      </c>
      <c r="L135" s="459"/>
      <c r="M135" s="459"/>
      <c r="N135" s="459"/>
      <c r="O135" s="459"/>
      <c r="P135" s="459"/>
      <c r="Q135" s="1280"/>
      <c r="R135" s="1280"/>
      <c r="S135" s="1280"/>
      <c r="T135" s="1280"/>
      <c r="U135" s="1280"/>
    </row>
    <row r="136" spans="1:21" ht="14.25">
      <c r="A136" s="1205" t="s">
        <v>832</v>
      </c>
      <c r="B136" s="1206"/>
      <c r="C136" s="1281" t="s">
        <v>1078</v>
      </c>
      <c r="D136" s="1282"/>
      <c r="E136" s="427">
        <v>0</v>
      </c>
      <c r="F136" s="427">
        <v>0</v>
      </c>
      <c r="G136" s="457">
        <v>0</v>
      </c>
      <c r="H136" s="458">
        <v>0</v>
      </c>
      <c r="I136" s="457">
        <v>0</v>
      </c>
      <c r="J136" s="459"/>
      <c r="K136" s="459"/>
      <c r="L136" s="459"/>
      <c r="M136" s="459"/>
      <c r="N136" s="459"/>
      <c r="O136" s="427">
        <v>0</v>
      </c>
      <c r="P136" s="427">
        <v>0</v>
      </c>
      <c r="Q136" s="1187">
        <v>0</v>
      </c>
      <c r="R136" s="1187"/>
      <c r="S136" s="1187"/>
      <c r="T136" s="1187"/>
      <c r="U136" s="1187"/>
    </row>
    <row r="137" spans="1:21" ht="14.25">
      <c r="A137" s="1205" t="s">
        <v>698</v>
      </c>
      <c r="B137" s="1206"/>
      <c r="C137" s="471" t="s">
        <v>1079</v>
      </c>
      <c r="D137" s="472"/>
      <c r="E137" s="427">
        <v>11</v>
      </c>
      <c r="F137" s="427">
        <v>11</v>
      </c>
      <c r="G137" s="457">
        <v>7.878</v>
      </c>
      <c r="H137" s="458">
        <v>1</v>
      </c>
      <c r="I137" s="457">
        <v>7.887</v>
      </c>
      <c r="J137" s="459"/>
      <c r="K137" s="459"/>
      <c r="L137" s="427">
        <v>9</v>
      </c>
      <c r="M137" s="461">
        <v>1.173</v>
      </c>
      <c r="N137" s="461">
        <v>1.273</v>
      </c>
      <c r="O137" s="427">
        <v>34008</v>
      </c>
      <c r="P137" s="427">
        <v>34008</v>
      </c>
      <c r="Q137" s="1187">
        <v>49</v>
      </c>
      <c r="R137" s="1187"/>
      <c r="S137" s="1187"/>
      <c r="T137" s="1187"/>
      <c r="U137" s="1187"/>
    </row>
    <row r="138" spans="1:21" ht="14.25">
      <c r="A138" s="1205" t="s">
        <v>835</v>
      </c>
      <c r="B138" s="1206"/>
      <c r="C138" s="473" t="s">
        <v>1080</v>
      </c>
      <c r="D138" s="464"/>
      <c r="E138" s="427">
        <v>0</v>
      </c>
      <c r="F138" s="427">
        <v>0</v>
      </c>
      <c r="G138" s="457">
        <v>0</v>
      </c>
      <c r="H138" s="458">
        <v>0</v>
      </c>
      <c r="I138" s="457">
        <v>0</v>
      </c>
      <c r="J138" s="459"/>
      <c r="K138" s="459"/>
      <c r="L138" s="459"/>
      <c r="M138" s="459"/>
      <c r="N138" s="459"/>
      <c r="O138" s="427">
        <v>0</v>
      </c>
      <c r="P138" s="427">
        <v>0</v>
      </c>
      <c r="Q138" s="1187">
        <v>0</v>
      </c>
      <c r="R138" s="1187"/>
      <c r="S138" s="1187"/>
      <c r="T138" s="1187"/>
      <c r="U138" s="1187"/>
    </row>
    <row r="139" spans="1:21" ht="14.25">
      <c r="A139" s="1205" t="s">
        <v>837</v>
      </c>
      <c r="B139" s="1206"/>
      <c r="C139" s="473" t="s">
        <v>1081</v>
      </c>
      <c r="D139" s="464"/>
      <c r="E139" s="427">
        <v>0</v>
      </c>
      <c r="F139" s="427">
        <v>0</v>
      </c>
      <c r="G139" s="459"/>
      <c r="H139" s="459"/>
      <c r="I139" s="457">
        <v>0</v>
      </c>
      <c r="J139" s="427">
        <v>0</v>
      </c>
      <c r="K139" s="459"/>
      <c r="L139" s="459"/>
      <c r="M139" s="459"/>
      <c r="N139" s="459"/>
      <c r="O139" s="427">
        <v>0</v>
      </c>
      <c r="P139" s="427">
        <v>0</v>
      </c>
      <c r="Q139" s="1187">
        <v>0</v>
      </c>
      <c r="R139" s="1187"/>
      <c r="S139" s="1187"/>
      <c r="T139" s="1187"/>
      <c r="U139" s="1187"/>
    </row>
    <row r="140" spans="1:21" ht="14.25">
      <c r="A140" s="1205" t="s">
        <v>839</v>
      </c>
      <c r="B140" s="1206"/>
      <c r="C140" s="1278" t="s">
        <v>1082</v>
      </c>
      <c r="D140" s="1279"/>
      <c r="E140" s="427">
        <v>0</v>
      </c>
      <c r="F140" s="427">
        <v>0</v>
      </c>
      <c r="G140" s="459"/>
      <c r="H140" s="459"/>
      <c r="I140" s="457">
        <v>0</v>
      </c>
      <c r="J140" s="459"/>
      <c r="K140" s="459"/>
      <c r="L140" s="427">
        <v>0</v>
      </c>
      <c r="M140" s="459"/>
      <c r="N140" s="459"/>
      <c r="O140" s="427">
        <v>0</v>
      </c>
      <c r="P140" s="427">
        <v>0</v>
      </c>
      <c r="Q140" s="1187">
        <v>0</v>
      </c>
      <c r="R140" s="1187"/>
      <c r="S140" s="1187"/>
      <c r="T140" s="1187"/>
      <c r="U140" s="1187"/>
    </row>
    <row r="141" spans="1:21" ht="14.25">
      <c r="A141" s="1205" t="s">
        <v>877</v>
      </c>
      <c r="B141" s="1206"/>
      <c r="C141" s="473" t="s">
        <v>1083</v>
      </c>
      <c r="D141" s="464"/>
      <c r="E141" s="427">
        <v>0</v>
      </c>
      <c r="F141" s="427">
        <v>0</v>
      </c>
      <c r="G141" s="459"/>
      <c r="H141" s="459"/>
      <c r="I141" s="457">
        <v>0</v>
      </c>
      <c r="J141" s="459"/>
      <c r="K141" s="459"/>
      <c r="L141" s="427">
        <v>0</v>
      </c>
      <c r="M141" s="459"/>
      <c r="N141" s="459"/>
      <c r="O141" s="427">
        <v>0</v>
      </c>
      <c r="P141" s="427">
        <v>0</v>
      </c>
      <c r="Q141" s="1187">
        <v>0</v>
      </c>
      <c r="R141" s="1187"/>
      <c r="S141" s="1187"/>
      <c r="T141" s="1187"/>
      <c r="U141" s="1187"/>
    </row>
    <row r="144" ht="15" thickBot="1"/>
    <row r="145" spans="1:21" ht="18.75" thickBot="1">
      <c r="A145" s="474" t="s">
        <v>1084</v>
      </c>
      <c r="B145" s="475">
        <v>8</v>
      </c>
      <c r="C145" s="476" t="s">
        <v>1085</v>
      </c>
      <c r="D145" s="476"/>
      <c r="E145" s="477"/>
      <c r="F145" s="477"/>
      <c r="G145" s="477"/>
      <c r="H145" s="477"/>
      <c r="I145" s="478"/>
      <c r="J145" s="478"/>
      <c r="K145" s="1081" t="s">
        <v>903</v>
      </c>
      <c r="L145" s="1081"/>
      <c r="M145" s="1081"/>
      <c r="N145" s="1081"/>
      <c r="O145" s="1081"/>
      <c r="P145" s="1081"/>
      <c r="Q145" s="873" t="str">
        <f>'[1]elolap'!$P$35</f>
        <v>18449</v>
      </c>
      <c r="R145" s="874"/>
      <c r="S145" s="874"/>
      <c r="T145" s="874"/>
      <c r="U145" s="875"/>
    </row>
    <row r="146" spans="1:21" ht="14.25">
      <c r="A146" s="1269" t="s">
        <v>904</v>
      </c>
      <c r="B146" s="1270"/>
      <c r="C146" s="1273" t="s">
        <v>247</v>
      </c>
      <c r="D146" s="1274"/>
      <c r="E146" s="479" t="s">
        <v>1086</v>
      </c>
      <c r="F146" s="479"/>
      <c r="G146" s="479"/>
      <c r="H146" s="479"/>
      <c r="I146" s="480"/>
      <c r="J146" s="479"/>
      <c r="K146" s="1275" t="s">
        <v>1087</v>
      </c>
      <c r="L146" s="1276"/>
      <c r="M146" s="1277"/>
      <c r="N146" s="481"/>
      <c r="O146" s="1008" t="s">
        <v>1088</v>
      </c>
      <c r="P146" s="938" t="s">
        <v>1008</v>
      </c>
      <c r="Q146" s="1012" t="s">
        <v>1009</v>
      </c>
      <c r="R146" s="1013"/>
      <c r="S146" s="1013"/>
      <c r="T146" s="1013"/>
      <c r="U146" s="1014"/>
    </row>
    <row r="147" spans="1:21" ht="14.25">
      <c r="A147" s="1269"/>
      <c r="B147" s="1270"/>
      <c r="C147" s="1269"/>
      <c r="D147" s="1270"/>
      <c r="E147" s="1266" t="s">
        <v>1089</v>
      </c>
      <c r="F147" s="1260" t="s">
        <v>1090</v>
      </c>
      <c r="G147" s="1261"/>
      <c r="H147" s="1266" t="s">
        <v>1091</v>
      </c>
      <c r="I147" s="1266" t="s">
        <v>1092</v>
      </c>
      <c r="J147" s="1266" t="s">
        <v>1093</v>
      </c>
      <c r="K147" s="1266" t="s">
        <v>1089</v>
      </c>
      <c r="L147" s="1260" t="s">
        <v>1090</v>
      </c>
      <c r="M147" s="1261"/>
      <c r="N147" s="482"/>
      <c r="O147" s="1250"/>
      <c r="P147" s="960"/>
      <c r="Q147" s="1015"/>
      <c r="R147" s="1016"/>
      <c r="S147" s="1016"/>
      <c r="T147" s="1016"/>
      <c r="U147" s="1017"/>
    </row>
    <row r="148" spans="1:21" ht="14.25">
      <c r="A148" s="1269"/>
      <c r="B148" s="1270"/>
      <c r="C148" s="1269"/>
      <c r="D148" s="1270"/>
      <c r="E148" s="1267"/>
      <c r="F148" s="1262"/>
      <c r="G148" s="1263"/>
      <c r="H148" s="1267"/>
      <c r="I148" s="1267"/>
      <c r="J148" s="1267"/>
      <c r="K148" s="1267"/>
      <c r="L148" s="1262"/>
      <c r="M148" s="1263"/>
      <c r="N148" s="482"/>
      <c r="O148" s="1009"/>
      <c r="P148" s="941"/>
      <c r="Q148" s="1015"/>
      <c r="R148" s="1016"/>
      <c r="S148" s="1016"/>
      <c r="T148" s="1016"/>
      <c r="U148" s="1017"/>
    </row>
    <row r="149" spans="1:21" ht="14.25">
      <c r="A149" s="1269"/>
      <c r="B149" s="1270"/>
      <c r="C149" s="1269"/>
      <c r="D149" s="1270"/>
      <c r="E149" s="1268"/>
      <c r="F149" s="483" t="s">
        <v>913</v>
      </c>
      <c r="G149" s="484" t="s">
        <v>958</v>
      </c>
      <c r="H149" s="1268"/>
      <c r="I149" s="1268"/>
      <c r="J149" s="1268"/>
      <c r="K149" s="1268"/>
      <c r="L149" s="485" t="s">
        <v>913</v>
      </c>
      <c r="M149" s="484" t="s">
        <v>958</v>
      </c>
      <c r="N149" s="486"/>
      <c r="O149" s="1129" t="s">
        <v>916</v>
      </c>
      <c r="P149" s="1130"/>
      <c r="Q149" s="1018"/>
      <c r="R149" s="1019"/>
      <c r="S149" s="1019"/>
      <c r="T149" s="1019"/>
      <c r="U149" s="1020"/>
    </row>
    <row r="150" spans="1:21" ht="14.25">
      <c r="A150" s="1271"/>
      <c r="B150" s="1272"/>
      <c r="C150" s="1264"/>
      <c r="D150" s="1265"/>
      <c r="E150" s="487" t="s">
        <v>917</v>
      </c>
      <c r="F150" s="425" t="s">
        <v>918</v>
      </c>
      <c r="G150" s="487" t="s">
        <v>919</v>
      </c>
      <c r="H150" s="488" t="s">
        <v>920</v>
      </c>
      <c r="I150" s="489" t="s">
        <v>921</v>
      </c>
      <c r="J150" s="489" t="s">
        <v>922</v>
      </c>
      <c r="K150" s="488" t="s">
        <v>923</v>
      </c>
      <c r="L150" s="487" t="s">
        <v>959</v>
      </c>
      <c r="M150" s="487" t="s">
        <v>960</v>
      </c>
      <c r="N150" s="424" t="s">
        <v>923</v>
      </c>
      <c r="O150" s="424" t="s">
        <v>961</v>
      </c>
      <c r="P150" s="424" t="s">
        <v>962</v>
      </c>
      <c r="Q150" s="1078" t="s">
        <v>963</v>
      </c>
      <c r="R150" s="1079"/>
      <c r="S150" s="1079"/>
      <c r="T150" s="1079"/>
      <c r="U150" s="1080"/>
    </row>
    <row r="151" spans="1:21" ht="14.25">
      <c r="A151" s="1251" t="s">
        <v>796</v>
      </c>
      <c r="B151" s="1251"/>
      <c r="C151" s="1259" t="s">
        <v>1094</v>
      </c>
      <c r="D151" s="490" t="s">
        <v>1095</v>
      </c>
      <c r="E151" s="427">
        <v>1</v>
      </c>
      <c r="F151" s="427">
        <v>1</v>
      </c>
      <c r="G151" s="427">
        <v>574</v>
      </c>
      <c r="H151" s="428"/>
      <c r="I151" s="427">
        <v>1</v>
      </c>
      <c r="J151" s="427">
        <v>1</v>
      </c>
      <c r="K151" s="427">
        <v>1</v>
      </c>
      <c r="L151" s="427">
        <v>0</v>
      </c>
      <c r="M151" s="427">
        <v>1338</v>
      </c>
      <c r="N151" s="427"/>
      <c r="O151" s="427">
        <v>8504</v>
      </c>
      <c r="P151" s="427">
        <v>13785</v>
      </c>
      <c r="Q151" s="1258"/>
      <c r="R151" s="1258"/>
      <c r="S151" s="1258"/>
      <c r="T151" s="1258"/>
      <c r="U151" s="1258"/>
    </row>
    <row r="152" spans="1:21" ht="14.25">
      <c r="A152" s="1251" t="s">
        <v>682</v>
      </c>
      <c r="B152" s="1251"/>
      <c r="C152" s="1259"/>
      <c r="D152" s="490" t="s">
        <v>1096</v>
      </c>
      <c r="E152" s="427">
        <v>0</v>
      </c>
      <c r="F152" s="427">
        <v>0</v>
      </c>
      <c r="G152" s="427">
        <v>0</v>
      </c>
      <c r="H152" s="428"/>
      <c r="I152" s="427">
        <v>0</v>
      </c>
      <c r="J152" s="427">
        <v>0</v>
      </c>
      <c r="K152" s="427">
        <v>0</v>
      </c>
      <c r="L152" s="427">
        <v>0</v>
      </c>
      <c r="M152" s="427">
        <v>0</v>
      </c>
      <c r="N152" s="427"/>
      <c r="O152" s="427">
        <v>0</v>
      </c>
      <c r="P152" s="427">
        <v>0</v>
      </c>
      <c r="Q152" s="1258"/>
      <c r="R152" s="1258"/>
      <c r="S152" s="1258"/>
      <c r="T152" s="1258"/>
      <c r="U152" s="1258"/>
    </row>
    <row r="153" spans="1:21" ht="14.25">
      <c r="A153" s="1251" t="s">
        <v>799</v>
      </c>
      <c r="B153" s="1251"/>
      <c r="C153" s="1259"/>
      <c r="D153" s="490" t="s">
        <v>1097</v>
      </c>
      <c r="E153" s="427">
        <v>0</v>
      </c>
      <c r="F153" s="427">
        <v>0</v>
      </c>
      <c r="G153" s="427">
        <v>0</v>
      </c>
      <c r="H153" s="428"/>
      <c r="I153" s="427">
        <v>0</v>
      </c>
      <c r="J153" s="427">
        <v>0</v>
      </c>
      <c r="K153" s="427">
        <v>0</v>
      </c>
      <c r="L153" s="427">
        <v>0</v>
      </c>
      <c r="M153" s="427">
        <v>0</v>
      </c>
      <c r="N153" s="427"/>
      <c r="O153" s="427">
        <v>0</v>
      </c>
      <c r="P153" s="427">
        <v>0</v>
      </c>
      <c r="Q153" s="1258"/>
      <c r="R153" s="1258"/>
      <c r="S153" s="1258"/>
      <c r="T153" s="1258"/>
      <c r="U153" s="1258"/>
    </row>
    <row r="154" spans="1:21" ht="14.25">
      <c r="A154" s="1251" t="s">
        <v>684</v>
      </c>
      <c r="B154" s="1251"/>
      <c r="C154" s="1259"/>
      <c r="D154" s="490" t="s">
        <v>1098</v>
      </c>
      <c r="E154" s="427">
        <v>0</v>
      </c>
      <c r="F154" s="427">
        <v>0</v>
      </c>
      <c r="G154" s="427">
        <v>0</v>
      </c>
      <c r="H154" s="428"/>
      <c r="I154" s="427">
        <v>0</v>
      </c>
      <c r="J154" s="427">
        <v>0</v>
      </c>
      <c r="K154" s="427">
        <v>0</v>
      </c>
      <c r="L154" s="427">
        <v>0</v>
      </c>
      <c r="M154" s="427">
        <v>0</v>
      </c>
      <c r="N154" s="427"/>
      <c r="O154" s="427">
        <v>0</v>
      </c>
      <c r="P154" s="427">
        <v>0</v>
      </c>
      <c r="Q154" s="1258"/>
      <c r="R154" s="1258"/>
      <c r="S154" s="1258"/>
      <c r="T154" s="1258"/>
      <c r="U154" s="1258"/>
    </row>
    <row r="155" spans="1:21" ht="14.25">
      <c r="A155" s="1251" t="s">
        <v>686</v>
      </c>
      <c r="B155" s="1251"/>
      <c r="C155" s="1259" t="s">
        <v>1099</v>
      </c>
      <c r="D155" s="490" t="s">
        <v>1100</v>
      </c>
      <c r="E155" s="427">
        <v>1</v>
      </c>
      <c r="F155" s="428"/>
      <c r="G155" s="428"/>
      <c r="H155" s="428"/>
      <c r="I155" s="428"/>
      <c r="J155" s="428"/>
      <c r="K155" s="427">
        <v>0</v>
      </c>
      <c r="L155" s="427">
        <v>0</v>
      </c>
      <c r="M155" s="427">
        <v>0</v>
      </c>
      <c r="N155" s="427"/>
      <c r="O155" s="427">
        <v>0</v>
      </c>
      <c r="P155" s="427">
        <v>0</v>
      </c>
      <c r="Q155" s="1187">
        <v>80</v>
      </c>
      <c r="R155" s="1187"/>
      <c r="S155" s="1187"/>
      <c r="T155" s="1187"/>
      <c r="U155" s="1187"/>
    </row>
    <row r="156" spans="1:21" ht="14.25">
      <c r="A156" s="1251" t="s">
        <v>688</v>
      </c>
      <c r="B156" s="1251"/>
      <c r="C156" s="1259"/>
      <c r="D156" s="490" t="s">
        <v>1101</v>
      </c>
      <c r="E156" s="427">
        <v>0</v>
      </c>
      <c r="F156" s="428"/>
      <c r="G156" s="428"/>
      <c r="H156" s="428"/>
      <c r="I156" s="428"/>
      <c r="J156" s="428"/>
      <c r="K156" s="427">
        <v>0</v>
      </c>
      <c r="L156" s="428"/>
      <c r="M156" s="428"/>
      <c r="N156" s="491"/>
      <c r="O156" s="427">
        <v>0</v>
      </c>
      <c r="P156" s="427">
        <v>0</v>
      </c>
      <c r="Q156" s="1187">
        <v>0</v>
      </c>
      <c r="R156" s="1187"/>
      <c r="S156" s="1187"/>
      <c r="T156" s="1187"/>
      <c r="U156" s="1187"/>
    </row>
    <row r="157" spans="1:21" ht="14.25">
      <c r="A157" s="1251" t="s">
        <v>804</v>
      </c>
      <c r="B157" s="1251"/>
      <c r="C157" s="1259"/>
      <c r="D157" s="490" t="s">
        <v>1102</v>
      </c>
      <c r="E157" s="427">
        <v>0</v>
      </c>
      <c r="F157" s="428"/>
      <c r="G157" s="428"/>
      <c r="H157" s="428"/>
      <c r="I157" s="428"/>
      <c r="J157" s="428"/>
      <c r="K157" s="427">
        <v>0</v>
      </c>
      <c r="L157" s="428"/>
      <c r="M157" s="428"/>
      <c r="N157" s="491"/>
      <c r="O157" s="427">
        <v>0</v>
      </c>
      <c r="P157" s="427">
        <v>0</v>
      </c>
      <c r="Q157" s="1187">
        <v>0</v>
      </c>
      <c r="R157" s="1187"/>
      <c r="S157" s="1187"/>
      <c r="T157" s="1187"/>
      <c r="U157" s="1187"/>
    </row>
    <row r="158" spans="1:21" ht="14.25">
      <c r="A158" s="1251" t="s">
        <v>690</v>
      </c>
      <c r="B158" s="1251"/>
      <c r="C158" s="1259"/>
      <c r="D158" s="492" t="s">
        <v>1103</v>
      </c>
      <c r="E158" s="427">
        <v>0</v>
      </c>
      <c r="F158" s="428"/>
      <c r="G158" s="428"/>
      <c r="H158" s="428"/>
      <c r="I158" s="428"/>
      <c r="J158" s="428"/>
      <c r="K158" s="427">
        <v>0</v>
      </c>
      <c r="L158" s="428"/>
      <c r="M158" s="428"/>
      <c r="N158" s="491"/>
      <c r="O158" s="427">
        <v>0</v>
      </c>
      <c r="P158" s="427">
        <v>0</v>
      </c>
      <c r="Q158" s="1187">
        <v>0</v>
      </c>
      <c r="R158" s="1187"/>
      <c r="S158" s="1187"/>
      <c r="T158" s="1187"/>
      <c r="U158" s="1187"/>
    </row>
    <row r="159" spans="1:21" ht="14.25">
      <c r="A159" s="1251" t="s">
        <v>818</v>
      </c>
      <c r="B159" s="1251"/>
      <c r="C159" s="1259"/>
      <c r="D159" s="490" t="s">
        <v>1104</v>
      </c>
      <c r="E159" s="427">
        <v>0</v>
      </c>
      <c r="F159" s="428"/>
      <c r="G159" s="428"/>
      <c r="H159" s="428"/>
      <c r="I159" s="428"/>
      <c r="J159" s="428"/>
      <c r="K159" s="427">
        <v>0</v>
      </c>
      <c r="L159" s="428"/>
      <c r="M159" s="428"/>
      <c r="N159" s="491"/>
      <c r="O159" s="427">
        <v>0</v>
      </c>
      <c r="P159" s="427">
        <v>0</v>
      </c>
      <c r="Q159" s="1187">
        <v>0</v>
      </c>
      <c r="R159" s="1187"/>
      <c r="S159" s="1187"/>
      <c r="T159" s="1187"/>
      <c r="U159" s="1187"/>
    </row>
    <row r="160" spans="1:21" ht="14.25">
      <c r="A160" s="1251" t="s">
        <v>692</v>
      </c>
      <c r="B160" s="1251"/>
      <c r="C160" s="1259"/>
      <c r="D160" s="490" t="s">
        <v>1105</v>
      </c>
      <c r="E160" s="427">
        <v>0</v>
      </c>
      <c r="F160" s="428"/>
      <c r="G160" s="428"/>
      <c r="H160" s="428"/>
      <c r="I160" s="428"/>
      <c r="J160" s="428"/>
      <c r="K160" s="427">
        <v>0</v>
      </c>
      <c r="L160" s="428"/>
      <c r="M160" s="428"/>
      <c r="N160" s="491"/>
      <c r="O160" s="428"/>
      <c r="P160" s="428"/>
      <c r="Q160" s="432"/>
      <c r="R160" s="433"/>
      <c r="S160" s="433"/>
      <c r="T160" s="433"/>
      <c r="U160" s="434"/>
    </row>
    <row r="161" spans="1:21" ht="14.25">
      <c r="A161" s="1251" t="s">
        <v>694</v>
      </c>
      <c r="B161" s="1251"/>
      <c r="C161" s="1259"/>
      <c r="D161" s="490" t="s">
        <v>1106</v>
      </c>
      <c r="E161" s="427">
        <v>1</v>
      </c>
      <c r="F161" s="428"/>
      <c r="G161" s="428"/>
      <c r="H161" s="427">
        <v>240</v>
      </c>
      <c r="I161" s="428"/>
      <c r="J161" s="428"/>
      <c r="K161" s="427">
        <v>0</v>
      </c>
      <c r="L161" s="428"/>
      <c r="M161" s="428"/>
      <c r="N161" s="491"/>
      <c r="O161" s="428"/>
      <c r="P161" s="428"/>
      <c r="Q161" s="432"/>
      <c r="R161" s="433"/>
      <c r="S161" s="433"/>
      <c r="T161" s="433"/>
      <c r="U161" s="434"/>
    </row>
    <row r="162" spans="1:21" ht="14.25">
      <c r="A162" s="1251" t="s">
        <v>822</v>
      </c>
      <c r="B162" s="1251"/>
      <c r="C162" s="1259"/>
      <c r="D162" s="490" t="s">
        <v>1107</v>
      </c>
      <c r="E162" s="427">
        <v>1</v>
      </c>
      <c r="F162" s="428"/>
      <c r="G162" s="428"/>
      <c r="H162" s="427">
        <v>507</v>
      </c>
      <c r="I162" s="428"/>
      <c r="J162" s="428"/>
      <c r="K162" s="427">
        <v>0</v>
      </c>
      <c r="L162" s="428"/>
      <c r="M162" s="428"/>
      <c r="N162" s="491"/>
      <c r="O162" s="428"/>
      <c r="P162" s="428"/>
      <c r="Q162" s="432"/>
      <c r="R162" s="433"/>
      <c r="S162" s="433"/>
      <c r="T162" s="433"/>
      <c r="U162" s="434"/>
    </row>
    <row r="165" ht="15" thickBot="1"/>
    <row r="166" spans="1:19" ht="18.75" thickBot="1">
      <c r="A166" s="337" t="s">
        <v>426</v>
      </c>
      <c r="B166" s="493">
        <v>9</v>
      </c>
      <c r="C166" s="494" t="s">
        <v>1108</v>
      </c>
      <c r="D166" s="495"/>
      <c r="E166" s="495"/>
      <c r="F166" s="495"/>
      <c r="G166" s="495"/>
      <c r="H166" s="898" t="s">
        <v>903</v>
      </c>
      <c r="I166" s="898"/>
      <c r="J166" s="898"/>
      <c r="K166" s="898"/>
      <c r="L166" s="898"/>
      <c r="M166" s="898"/>
      <c r="N166" s="898"/>
      <c r="O166" s="873" t="str">
        <f>'[1]elolap'!$P$35</f>
        <v>18449</v>
      </c>
      <c r="P166" s="874"/>
      <c r="Q166" s="874"/>
      <c r="R166" s="874"/>
      <c r="S166" s="875"/>
    </row>
    <row r="167" spans="1:19" ht="14.25">
      <c r="A167" s="496"/>
      <c r="B167" s="497"/>
      <c r="C167" s="1066" t="s">
        <v>247</v>
      </c>
      <c r="D167" s="1067"/>
      <c r="E167" s="1023" t="s">
        <v>1109</v>
      </c>
      <c r="F167" s="1031"/>
      <c r="G167" s="1024"/>
      <c r="H167" s="1252" t="s">
        <v>1110</v>
      </c>
      <c r="I167" s="1255" t="s">
        <v>1111</v>
      </c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7"/>
    </row>
    <row r="168" spans="1:19" ht="14.25">
      <c r="A168" s="498" t="s">
        <v>1010</v>
      </c>
      <c r="B168" s="499"/>
      <c r="C168" s="1068"/>
      <c r="D168" s="1069"/>
      <c r="E168" s="1021" t="s">
        <v>1013</v>
      </c>
      <c r="F168" s="1023" t="s">
        <v>1112</v>
      </c>
      <c r="G168" s="1024"/>
      <c r="H168" s="1253"/>
      <c r="I168" s="500" t="s">
        <v>1113</v>
      </c>
      <c r="J168" s="501" t="s">
        <v>1114</v>
      </c>
      <c r="K168" s="501" t="s">
        <v>1115</v>
      </c>
      <c r="L168" s="501" t="s">
        <v>1116</v>
      </c>
      <c r="M168" s="501" t="s">
        <v>1117</v>
      </c>
      <c r="N168" s="501" t="s">
        <v>1118</v>
      </c>
      <c r="O168" s="1126" t="s">
        <v>1119</v>
      </c>
      <c r="P168" s="1127"/>
      <c r="Q168" s="1127"/>
      <c r="R168" s="1127"/>
      <c r="S168" s="1128"/>
    </row>
    <row r="169" spans="1:19" ht="14.25">
      <c r="A169" s="498" t="s">
        <v>1012</v>
      </c>
      <c r="B169" s="499"/>
      <c r="C169" s="1068"/>
      <c r="D169" s="1069"/>
      <c r="E169" s="1022"/>
      <c r="F169" s="502" t="s">
        <v>913</v>
      </c>
      <c r="G169" s="503" t="s">
        <v>958</v>
      </c>
      <c r="H169" s="1254"/>
      <c r="I169" s="1126" t="s">
        <v>1120</v>
      </c>
      <c r="J169" s="1127"/>
      <c r="K169" s="1127"/>
      <c r="L169" s="1127"/>
      <c r="M169" s="1127"/>
      <c r="N169" s="1127"/>
      <c r="O169" s="1127"/>
      <c r="P169" s="1127"/>
      <c r="Q169" s="1127"/>
      <c r="R169" s="1127"/>
      <c r="S169" s="1128"/>
    </row>
    <row r="170" spans="1:19" ht="14.25">
      <c r="A170" s="504"/>
      <c r="B170" s="505"/>
      <c r="C170" s="1202"/>
      <c r="D170" s="1203"/>
      <c r="E170" s="506" t="s">
        <v>917</v>
      </c>
      <c r="F170" s="506" t="s">
        <v>918</v>
      </c>
      <c r="G170" s="506" t="s">
        <v>919</v>
      </c>
      <c r="H170" s="506" t="s">
        <v>920</v>
      </c>
      <c r="I170" s="507" t="s">
        <v>921</v>
      </c>
      <c r="J170" s="507" t="s">
        <v>922</v>
      </c>
      <c r="K170" s="507" t="s">
        <v>923</v>
      </c>
      <c r="L170" s="507" t="s">
        <v>959</v>
      </c>
      <c r="M170" s="508" t="s">
        <v>960</v>
      </c>
      <c r="N170" s="505" t="s">
        <v>961</v>
      </c>
      <c r="O170" s="1063" t="s">
        <v>962</v>
      </c>
      <c r="P170" s="1064"/>
      <c r="Q170" s="1064"/>
      <c r="R170" s="1064"/>
      <c r="S170" s="1065"/>
    </row>
    <row r="171" spans="1:19" ht="14.25">
      <c r="A171" s="1205" t="s">
        <v>796</v>
      </c>
      <c r="B171" s="1206"/>
      <c r="C171" s="1238" t="s">
        <v>1121</v>
      </c>
      <c r="D171" s="1238"/>
      <c r="E171" s="427">
        <v>1</v>
      </c>
      <c r="F171" s="427">
        <v>0</v>
      </c>
      <c r="G171" s="427">
        <v>1640</v>
      </c>
      <c r="H171" s="427">
        <v>1</v>
      </c>
      <c r="I171" s="427">
        <v>0</v>
      </c>
      <c r="J171" s="427">
        <v>0</v>
      </c>
      <c r="K171" s="427">
        <v>1</v>
      </c>
      <c r="L171" s="427">
        <v>0</v>
      </c>
      <c r="M171" s="427">
        <v>0</v>
      </c>
      <c r="N171" s="427">
        <v>0</v>
      </c>
      <c r="O171" s="1187">
        <v>0</v>
      </c>
      <c r="P171" s="1187"/>
      <c r="Q171" s="1187"/>
      <c r="R171" s="1187"/>
      <c r="S171" s="1187"/>
    </row>
    <row r="172" spans="1:19" ht="14.25">
      <c r="A172" s="1205" t="s">
        <v>682</v>
      </c>
      <c r="B172" s="1206"/>
      <c r="C172" s="1199" t="s">
        <v>976</v>
      </c>
      <c r="D172" s="511" t="s">
        <v>1122</v>
      </c>
      <c r="E172" s="465"/>
      <c r="F172" s="465"/>
      <c r="G172" s="465"/>
      <c r="H172" s="427">
        <v>0</v>
      </c>
      <c r="I172" s="427">
        <v>0</v>
      </c>
      <c r="J172" s="427">
        <v>0</v>
      </c>
      <c r="K172" s="427">
        <v>0</v>
      </c>
      <c r="L172" s="427">
        <v>0</v>
      </c>
      <c r="M172" s="427">
        <v>0</v>
      </c>
      <c r="N172" s="427">
        <v>0</v>
      </c>
      <c r="O172" s="1187">
        <v>0</v>
      </c>
      <c r="P172" s="1187"/>
      <c r="Q172" s="1187"/>
      <c r="R172" s="1187"/>
      <c r="S172" s="1187"/>
    </row>
    <row r="173" spans="1:19" ht="14.25">
      <c r="A173" s="1205" t="s">
        <v>799</v>
      </c>
      <c r="B173" s="1206"/>
      <c r="C173" s="1199"/>
      <c r="D173" s="511" t="s">
        <v>1123</v>
      </c>
      <c r="E173" s="465"/>
      <c r="F173" s="465"/>
      <c r="G173" s="465"/>
      <c r="H173" s="427">
        <v>1</v>
      </c>
      <c r="I173" s="427">
        <v>0</v>
      </c>
      <c r="J173" s="427">
        <v>0</v>
      </c>
      <c r="K173" s="427">
        <v>1</v>
      </c>
      <c r="L173" s="427">
        <v>0</v>
      </c>
      <c r="M173" s="427">
        <v>0</v>
      </c>
      <c r="N173" s="427">
        <v>0</v>
      </c>
      <c r="O173" s="1187">
        <v>0</v>
      </c>
      <c r="P173" s="1187"/>
      <c r="Q173" s="1187"/>
      <c r="R173" s="1187"/>
      <c r="S173" s="1187"/>
    </row>
    <row r="174" spans="1:19" ht="14.25">
      <c r="A174" s="1205" t="s">
        <v>684</v>
      </c>
      <c r="B174" s="1206"/>
      <c r="C174" s="1199"/>
      <c r="D174" s="511" t="s">
        <v>1124</v>
      </c>
      <c r="E174" s="465"/>
      <c r="F174" s="465"/>
      <c r="G174" s="465"/>
      <c r="H174" s="427">
        <v>0</v>
      </c>
      <c r="I174" s="427">
        <v>0</v>
      </c>
      <c r="J174" s="427">
        <v>0</v>
      </c>
      <c r="K174" s="427">
        <v>0</v>
      </c>
      <c r="L174" s="427">
        <v>0</v>
      </c>
      <c r="M174" s="427">
        <v>0</v>
      </c>
      <c r="N174" s="427">
        <v>0</v>
      </c>
      <c r="O174" s="1187">
        <v>0</v>
      </c>
      <c r="P174" s="1187"/>
      <c r="Q174" s="1187"/>
      <c r="R174" s="1187"/>
      <c r="S174" s="1187"/>
    </row>
    <row r="175" spans="1:19" ht="14.25">
      <c r="A175" s="1205" t="s">
        <v>686</v>
      </c>
      <c r="B175" s="1206"/>
      <c r="C175" s="1199"/>
      <c r="D175" s="511" t="s">
        <v>1125</v>
      </c>
      <c r="E175" s="465"/>
      <c r="F175" s="465"/>
      <c r="G175" s="465"/>
      <c r="H175" s="427">
        <v>0</v>
      </c>
      <c r="I175" s="427">
        <v>0</v>
      </c>
      <c r="J175" s="427">
        <v>0</v>
      </c>
      <c r="K175" s="427">
        <v>0</v>
      </c>
      <c r="L175" s="427">
        <v>0</v>
      </c>
      <c r="M175" s="427">
        <v>0</v>
      </c>
      <c r="N175" s="427">
        <v>0</v>
      </c>
      <c r="O175" s="1187">
        <v>0</v>
      </c>
      <c r="P175" s="1187"/>
      <c r="Q175" s="1187"/>
      <c r="R175" s="1187"/>
      <c r="S175" s="1187"/>
    </row>
    <row r="176" spans="1:19" ht="14.25">
      <c r="A176" s="1205" t="s">
        <v>688</v>
      </c>
      <c r="B176" s="1206"/>
      <c r="C176" s="512" t="s">
        <v>1126</v>
      </c>
      <c r="D176" s="512"/>
      <c r="E176" s="427">
        <v>0</v>
      </c>
      <c r="F176" s="513"/>
      <c r="G176" s="513"/>
      <c r="H176" s="427">
        <v>0</v>
      </c>
      <c r="I176" s="427">
        <v>0</v>
      </c>
      <c r="J176" s="427">
        <v>0</v>
      </c>
      <c r="K176" s="427">
        <v>0</v>
      </c>
      <c r="L176" s="427">
        <v>0</v>
      </c>
      <c r="M176" s="427">
        <v>0</v>
      </c>
      <c r="N176" s="427">
        <v>0</v>
      </c>
      <c r="O176" s="1187">
        <v>0</v>
      </c>
      <c r="P176" s="1187"/>
      <c r="Q176" s="1187"/>
      <c r="R176" s="1187"/>
      <c r="S176" s="1187"/>
    </row>
    <row r="177" spans="1:19" ht="14.25">
      <c r="A177" s="514"/>
      <c r="B177" s="514"/>
      <c r="C177" s="515"/>
      <c r="D177" s="515"/>
      <c r="E177" s="515"/>
      <c r="F177" s="515"/>
      <c r="G177" s="515"/>
      <c r="H177" s="515"/>
      <c r="I177" s="516"/>
      <c r="J177" s="516"/>
      <c r="K177" s="516"/>
      <c r="L177" s="516"/>
      <c r="M177" s="516"/>
      <c r="N177" s="516"/>
      <c r="O177" s="515"/>
      <c r="P177" s="515"/>
      <c r="Q177" s="515"/>
      <c r="R177" s="515"/>
      <c r="S177" s="515"/>
    </row>
    <row r="180" ht="15" thickBot="1"/>
    <row r="181" spans="1:16" ht="18.75" thickBot="1">
      <c r="A181" s="517" t="s">
        <v>426</v>
      </c>
      <c r="B181" s="493">
        <v>10</v>
      </c>
      <c r="C181" s="494" t="s">
        <v>1127</v>
      </c>
      <c r="D181" s="518"/>
      <c r="E181" s="442"/>
      <c r="F181" s="495"/>
      <c r="G181" s="898" t="s">
        <v>903</v>
      </c>
      <c r="H181" s="898"/>
      <c r="I181" s="898"/>
      <c r="J181" s="898"/>
      <c r="K181" s="898"/>
      <c r="L181" s="873" t="str">
        <f>'[1]elolap'!$P$35</f>
        <v>18449</v>
      </c>
      <c r="M181" s="874"/>
      <c r="N181" s="874"/>
      <c r="O181" s="874"/>
      <c r="P181" s="875"/>
    </row>
    <row r="182" spans="1:16" ht="14.25">
      <c r="A182" s="1204" t="s">
        <v>904</v>
      </c>
      <c r="B182" s="1239"/>
      <c r="C182" s="1244" t="s">
        <v>247</v>
      </c>
      <c r="D182" s="1245"/>
      <c r="E182" s="1248" t="s">
        <v>982</v>
      </c>
      <c r="F182" s="1249"/>
      <c r="G182" s="1249"/>
      <c r="H182" s="1249"/>
      <c r="I182" s="1249"/>
      <c r="J182" s="1008" t="s">
        <v>1088</v>
      </c>
      <c r="K182" s="938" t="s">
        <v>1008</v>
      </c>
      <c r="L182" s="1012" t="s">
        <v>1128</v>
      </c>
      <c r="M182" s="1013"/>
      <c r="N182" s="1013"/>
      <c r="O182" s="1013"/>
      <c r="P182" s="1014"/>
    </row>
    <row r="183" spans="1:16" ht="14.25">
      <c r="A183" s="1240"/>
      <c r="B183" s="1241"/>
      <c r="C183" s="1246"/>
      <c r="D183" s="1247"/>
      <c r="E183" s="1076" t="s">
        <v>1129</v>
      </c>
      <c r="F183" s="1133" t="s">
        <v>1130</v>
      </c>
      <c r="G183" s="1134"/>
      <c r="H183" s="1133" t="s">
        <v>1131</v>
      </c>
      <c r="I183" s="1135"/>
      <c r="J183" s="1250"/>
      <c r="K183" s="960"/>
      <c r="L183" s="1015"/>
      <c r="M183" s="1016"/>
      <c r="N183" s="1016"/>
      <c r="O183" s="1016"/>
      <c r="P183" s="1017"/>
    </row>
    <row r="184" spans="1:16" ht="14.25">
      <c r="A184" s="1240"/>
      <c r="B184" s="1241"/>
      <c r="C184" s="1246"/>
      <c r="D184" s="1247"/>
      <c r="E184" s="1077"/>
      <c r="F184" s="1074" t="s">
        <v>1013</v>
      </c>
      <c r="G184" s="1074" t="s">
        <v>1132</v>
      </c>
      <c r="H184" s="1074" t="s">
        <v>1013</v>
      </c>
      <c r="I184" s="1074" t="s">
        <v>1132</v>
      </c>
      <c r="J184" s="1009"/>
      <c r="K184" s="941"/>
      <c r="L184" s="1015"/>
      <c r="M184" s="1016"/>
      <c r="N184" s="1016"/>
      <c r="O184" s="1016"/>
      <c r="P184" s="1017"/>
    </row>
    <row r="185" spans="1:16" ht="14.25">
      <c r="A185" s="1240"/>
      <c r="B185" s="1241"/>
      <c r="C185" s="1246"/>
      <c r="D185" s="1247"/>
      <c r="E185" s="1210"/>
      <c r="F185" s="1083"/>
      <c r="G185" s="1083"/>
      <c r="H185" s="1083"/>
      <c r="I185" s="1083"/>
      <c r="J185" s="1129" t="s">
        <v>916</v>
      </c>
      <c r="K185" s="1130"/>
      <c r="L185" s="1018"/>
      <c r="M185" s="1019"/>
      <c r="N185" s="1019"/>
      <c r="O185" s="1019"/>
      <c r="P185" s="1020"/>
    </row>
    <row r="186" spans="1:16" ht="14.25">
      <c r="A186" s="1242"/>
      <c r="B186" s="1243"/>
      <c r="C186" s="1202"/>
      <c r="D186" s="1203"/>
      <c r="E186" s="519" t="s">
        <v>917</v>
      </c>
      <c r="F186" s="510" t="s">
        <v>918</v>
      </c>
      <c r="G186" s="519" t="s">
        <v>919</v>
      </c>
      <c r="H186" s="510" t="s">
        <v>920</v>
      </c>
      <c r="I186" s="519" t="s">
        <v>921</v>
      </c>
      <c r="J186" s="424" t="s">
        <v>922</v>
      </c>
      <c r="K186" s="424" t="s">
        <v>923</v>
      </c>
      <c r="L186" s="1078" t="s">
        <v>959</v>
      </c>
      <c r="M186" s="1079"/>
      <c r="N186" s="1079"/>
      <c r="O186" s="1079"/>
      <c r="P186" s="1080"/>
    </row>
    <row r="187" spans="1:16" ht="14.25">
      <c r="A187" s="1205" t="s">
        <v>796</v>
      </c>
      <c r="B187" s="1206"/>
      <c r="C187" s="1238" t="s">
        <v>1133</v>
      </c>
      <c r="D187" s="1238"/>
      <c r="E187" s="427">
        <v>1</v>
      </c>
      <c r="F187" s="520"/>
      <c r="G187" s="520"/>
      <c r="H187" s="520"/>
      <c r="I187" s="520"/>
      <c r="J187" s="427">
        <v>687</v>
      </c>
      <c r="K187" s="427">
        <v>11953</v>
      </c>
      <c r="L187" s="1187">
        <v>60</v>
      </c>
      <c r="M187" s="1187"/>
      <c r="N187" s="1187"/>
      <c r="O187" s="1187"/>
      <c r="P187" s="1187"/>
    </row>
    <row r="188" spans="1:16" ht="14.25">
      <c r="A188" s="1205" t="s">
        <v>682</v>
      </c>
      <c r="B188" s="1206"/>
      <c r="C188" s="1199" t="s">
        <v>1134</v>
      </c>
      <c r="D188" s="511" t="s">
        <v>1135</v>
      </c>
      <c r="E188" s="520"/>
      <c r="F188" s="427">
        <v>1</v>
      </c>
      <c r="G188" s="427">
        <v>110</v>
      </c>
      <c r="H188" s="520"/>
      <c r="I188" s="520"/>
      <c r="J188" s="520"/>
      <c r="K188" s="520"/>
      <c r="L188" s="1229"/>
      <c r="M188" s="1229"/>
      <c r="N188" s="1229"/>
      <c r="O188" s="1229"/>
      <c r="P188" s="1229"/>
    </row>
    <row r="189" spans="1:16" ht="14.25">
      <c r="A189" s="1205" t="s">
        <v>799</v>
      </c>
      <c r="B189" s="1206"/>
      <c r="C189" s="1199"/>
      <c r="D189" s="511" t="s">
        <v>1136</v>
      </c>
      <c r="E189" s="520"/>
      <c r="F189" s="520"/>
      <c r="G189" s="520"/>
      <c r="H189" s="427">
        <v>0</v>
      </c>
      <c r="I189" s="427">
        <v>0</v>
      </c>
      <c r="J189" s="520"/>
      <c r="K189" s="520"/>
      <c r="L189" s="1229"/>
      <c r="M189" s="1229"/>
      <c r="N189" s="1229"/>
      <c r="O189" s="1229"/>
      <c r="P189" s="1229"/>
    </row>
    <row r="190" spans="1:16" ht="14.25">
      <c r="A190" s="1205" t="s">
        <v>684</v>
      </c>
      <c r="B190" s="1206"/>
      <c r="C190" s="1199"/>
      <c r="D190" s="511" t="s">
        <v>1137</v>
      </c>
      <c r="E190" s="520"/>
      <c r="F190" s="520"/>
      <c r="G190" s="520"/>
      <c r="H190" s="427">
        <v>0</v>
      </c>
      <c r="I190" s="427">
        <v>0</v>
      </c>
      <c r="J190" s="520"/>
      <c r="K190" s="520"/>
      <c r="L190" s="1229"/>
      <c r="M190" s="1229"/>
      <c r="N190" s="1229"/>
      <c r="O190" s="1229"/>
      <c r="P190" s="1229"/>
    </row>
    <row r="191" spans="1:16" ht="14.25">
      <c r="A191" s="1205" t="s">
        <v>686</v>
      </c>
      <c r="B191" s="1206"/>
      <c r="C191" s="521" t="s">
        <v>1138</v>
      </c>
      <c r="D191" s="521"/>
      <c r="E191" s="427">
        <v>0</v>
      </c>
      <c r="F191" s="520"/>
      <c r="G191" s="520"/>
      <c r="H191" s="520"/>
      <c r="I191" s="520"/>
      <c r="J191" s="427">
        <v>0</v>
      </c>
      <c r="K191" s="427">
        <v>0</v>
      </c>
      <c r="L191" s="1187">
        <v>0</v>
      </c>
      <c r="M191" s="1187"/>
      <c r="N191" s="1187"/>
      <c r="O191" s="1187"/>
      <c r="P191" s="1187"/>
    </row>
    <row r="192" spans="1:16" ht="14.25">
      <c r="A192" s="1205" t="s">
        <v>688</v>
      </c>
      <c r="B192" s="1206"/>
      <c r="C192" s="1199" t="s">
        <v>1139</v>
      </c>
      <c r="D192" s="511" t="s">
        <v>1135</v>
      </c>
      <c r="E192" s="520"/>
      <c r="F192" s="427">
        <v>0</v>
      </c>
      <c r="G192" s="427">
        <v>0</v>
      </c>
      <c r="H192" s="520"/>
      <c r="I192" s="520"/>
      <c r="J192" s="520"/>
      <c r="K192" s="520"/>
      <c r="L192" s="1229"/>
      <c r="M192" s="1229"/>
      <c r="N192" s="1229"/>
      <c r="O192" s="1229"/>
      <c r="P192" s="1229"/>
    </row>
    <row r="193" spans="1:16" ht="14.25">
      <c r="A193" s="1205" t="s">
        <v>804</v>
      </c>
      <c r="B193" s="1206"/>
      <c r="C193" s="1199"/>
      <c r="D193" s="511" t="s">
        <v>1140</v>
      </c>
      <c r="E193" s="520"/>
      <c r="F193" s="427">
        <v>0</v>
      </c>
      <c r="G193" s="427">
        <v>0</v>
      </c>
      <c r="H193" s="520"/>
      <c r="I193" s="520"/>
      <c r="J193" s="427">
        <v>0</v>
      </c>
      <c r="K193" s="427">
        <v>0</v>
      </c>
      <c r="L193" s="1187">
        <v>0</v>
      </c>
      <c r="M193" s="1187"/>
      <c r="N193" s="1187"/>
      <c r="O193" s="1187"/>
      <c r="P193" s="1187"/>
    </row>
    <row r="194" spans="1:16" ht="14.25">
      <c r="A194" s="1205" t="s">
        <v>690</v>
      </c>
      <c r="B194" s="1206"/>
      <c r="C194" s="1199"/>
      <c r="D194" s="511" t="s">
        <v>1136</v>
      </c>
      <c r="E194" s="520"/>
      <c r="F194" s="520"/>
      <c r="G194" s="520"/>
      <c r="H194" s="427">
        <v>0</v>
      </c>
      <c r="I194" s="427">
        <v>0</v>
      </c>
      <c r="J194" s="520"/>
      <c r="K194" s="520"/>
      <c r="L194" s="1229"/>
      <c r="M194" s="1229"/>
      <c r="N194" s="1229"/>
      <c r="O194" s="1229"/>
      <c r="P194" s="1229"/>
    </row>
    <row r="195" spans="1:16" ht="14.25">
      <c r="A195" s="1205" t="s">
        <v>818</v>
      </c>
      <c r="B195" s="1206"/>
      <c r="C195" s="1199"/>
      <c r="D195" s="511" t="s">
        <v>1141</v>
      </c>
      <c r="E195" s="520"/>
      <c r="F195" s="520"/>
      <c r="G195" s="520"/>
      <c r="H195" s="427">
        <v>0</v>
      </c>
      <c r="I195" s="427">
        <v>0</v>
      </c>
      <c r="J195" s="427">
        <v>0</v>
      </c>
      <c r="K195" s="427">
        <v>0</v>
      </c>
      <c r="L195" s="1187">
        <v>0</v>
      </c>
      <c r="M195" s="1187"/>
      <c r="N195" s="1187"/>
      <c r="O195" s="1187"/>
      <c r="P195" s="1187"/>
    </row>
    <row r="196" spans="1:16" ht="14.25">
      <c r="A196" s="1205" t="s">
        <v>692</v>
      </c>
      <c r="B196" s="1206"/>
      <c r="C196" s="1199"/>
      <c r="D196" s="511" t="s">
        <v>1137</v>
      </c>
      <c r="E196" s="520"/>
      <c r="F196" s="520"/>
      <c r="G196" s="520"/>
      <c r="H196" s="427">
        <v>0</v>
      </c>
      <c r="I196" s="427">
        <v>0</v>
      </c>
      <c r="J196" s="520"/>
      <c r="K196" s="520"/>
      <c r="L196" s="1229"/>
      <c r="M196" s="1229"/>
      <c r="N196" s="1229"/>
      <c r="O196" s="1229"/>
      <c r="P196" s="1229"/>
    </row>
    <row r="200" ht="15" thickBot="1"/>
    <row r="201" spans="1:14" ht="18">
      <c r="A201" s="522" t="s">
        <v>426</v>
      </c>
      <c r="B201" s="523">
        <v>11</v>
      </c>
      <c r="C201" s="524" t="s">
        <v>1142</v>
      </c>
      <c r="D201" s="524"/>
      <c r="E201" s="1081" t="s">
        <v>903</v>
      </c>
      <c r="F201" s="1081"/>
      <c r="G201" s="1081"/>
      <c r="H201" s="1081"/>
      <c r="I201" s="1082"/>
      <c r="J201" s="873" t="str">
        <f>'[1]elolap'!$P$35</f>
        <v>18449</v>
      </c>
      <c r="K201" s="874"/>
      <c r="L201" s="874"/>
      <c r="M201" s="874"/>
      <c r="N201" s="875"/>
    </row>
    <row r="202" spans="1:14" ht="14.25">
      <c r="A202" s="1230" t="s">
        <v>904</v>
      </c>
      <c r="B202" s="1231"/>
      <c r="C202" s="1230" t="s">
        <v>247</v>
      </c>
      <c r="D202" s="1231"/>
      <c r="E202" s="525" t="s">
        <v>1143</v>
      </c>
      <c r="F202" s="1232" t="s">
        <v>1144</v>
      </c>
      <c r="G202" s="1233"/>
      <c r="H202" s="1233"/>
      <c r="I202" s="1233"/>
      <c r="J202" s="1233"/>
      <c r="K202" s="1233"/>
      <c r="L202" s="1233"/>
      <c r="M202" s="1233"/>
      <c r="N202" s="1234"/>
    </row>
    <row r="203" spans="1:14" ht="14.25">
      <c r="A203" s="964"/>
      <c r="B203" s="965"/>
      <c r="C203" s="964"/>
      <c r="D203" s="965"/>
      <c r="E203" s="526" t="s">
        <v>258</v>
      </c>
      <c r="F203" s="527">
        <v>1</v>
      </c>
      <c r="G203" s="527" t="s">
        <v>1145</v>
      </c>
      <c r="H203" s="528" t="s">
        <v>1146</v>
      </c>
      <c r="I203" s="1235">
        <v>11</v>
      </c>
      <c r="J203" s="1236"/>
      <c r="K203" s="1236"/>
      <c r="L203" s="1236"/>
      <c r="M203" s="1236"/>
      <c r="N203" s="1237"/>
    </row>
    <row r="204" spans="1:14" ht="14.25">
      <c r="A204" s="964"/>
      <c r="B204" s="965"/>
      <c r="C204" s="964"/>
      <c r="D204" s="965"/>
      <c r="E204" s="526"/>
      <c r="F204" s="913" t="s">
        <v>1147</v>
      </c>
      <c r="G204" s="914"/>
      <c r="H204" s="915"/>
      <c r="I204" s="1226" t="s">
        <v>1148</v>
      </c>
      <c r="J204" s="1227"/>
      <c r="K204" s="1227"/>
      <c r="L204" s="1227"/>
      <c r="M204" s="1227"/>
      <c r="N204" s="1228"/>
    </row>
    <row r="205" spans="1:14" ht="14.25">
      <c r="A205" s="966"/>
      <c r="B205" s="967"/>
      <c r="C205" s="1151"/>
      <c r="D205" s="1153"/>
      <c r="E205" s="423" t="s">
        <v>917</v>
      </c>
      <c r="F205" s="424" t="s">
        <v>918</v>
      </c>
      <c r="G205" s="424" t="s">
        <v>919</v>
      </c>
      <c r="H205" s="424" t="s">
        <v>920</v>
      </c>
      <c r="I205" s="1078" t="s">
        <v>921</v>
      </c>
      <c r="J205" s="1079"/>
      <c r="K205" s="1079"/>
      <c r="L205" s="1079"/>
      <c r="M205" s="1079"/>
      <c r="N205" s="1080"/>
    </row>
    <row r="206" spans="1:14" ht="14.25">
      <c r="A206" s="1225" t="s">
        <v>796</v>
      </c>
      <c r="B206" s="1225"/>
      <c r="C206" s="529" t="s">
        <v>1149</v>
      </c>
      <c r="D206" s="529"/>
      <c r="E206" s="427">
        <v>1</v>
      </c>
      <c r="F206" s="427">
        <v>1</v>
      </c>
      <c r="G206" s="427">
        <v>0</v>
      </c>
      <c r="H206" s="427">
        <v>0</v>
      </c>
      <c r="I206" s="1173">
        <v>0</v>
      </c>
      <c r="J206" s="1174"/>
      <c r="K206" s="1174"/>
      <c r="L206" s="1174"/>
      <c r="M206" s="1174"/>
      <c r="N206" s="1175"/>
    </row>
    <row r="207" spans="1:14" ht="14.25">
      <c r="A207" s="1225" t="s">
        <v>682</v>
      </c>
      <c r="B207" s="1225"/>
      <c r="C207" s="934" t="s">
        <v>1150</v>
      </c>
      <c r="D207" s="492" t="s">
        <v>1151</v>
      </c>
      <c r="E207" s="427">
        <v>0</v>
      </c>
      <c r="F207" s="427">
        <v>0</v>
      </c>
      <c r="G207" s="427">
        <v>0</v>
      </c>
      <c r="H207" s="427">
        <v>0</v>
      </c>
      <c r="I207" s="1173">
        <v>0</v>
      </c>
      <c r="J207" s="1174"/>
      <c r="K207" s="1174"/>
      <c r="L207" s="1174"/>
      <c r="M207" s="1174"/>
      <c r="N207" s="1175"/>
    </row>
    <row r="208" spans="1:14" ht="14.25">
      <c r="A208" s="1225" t="s">
        <v>799</v>
      </c>
      <c r="B208" s="1225"/>
      <c r="C208" s="957"/>
      <c r="D208" s="492" t="s">
        <v>1152</v>
      </c>
      <c r="E208" s="427">
        <v>1</v>
      </c>
      <c r="F208" s="427">
        <v>1</v>
      </c>
      <c r="G208" s="427">
        <v>0</v>
      </c>
      <c r="H208" s="427">
        <v>0</v>
      </c>
      <c r="I208" s="1173">
        <v>0</v>
      </c>
      <c r="J208" s="1174"/>
      <c r="K208" s="1174"/>
      <c r="L208" s="1174"/>
      <c r="M208" s="1174"/>
      <c r="N208" s="1175"/>
    </row>
    <row r="209" spans="1:14" ht="14.25">
      <c r="A209" s="1225" t="s">
        <v>684</v>
      </c>
      <c r="B209" s="1225"/>
      <c r="C209" s="957"/>
      <c r="D209" s="492" t="s">
        <v>1153</v>
      </c>
      <c r="E209" s="427">
        <v>0</v>
      </c>
      <c r="F209" s="427">
        <v>0</v>
      </c>
      <c r="G209" s="427">
        <v>0</v>
      </c>
      <c r="H209" s="427">
        <v>0</v>
      </c>
      <c r="I209" s="1173">
        <v>0</v>
      </c>
      <c r="J209" s="1174"/>
      <c r="K209" s="1174"/>
      <c r="L209" s="1174"/>
      <c r="M209" s="1174"/>
      <c r="N209" s="1175"/>
    </row>
    <row r="210" spans="1:14" ht="14.25">
      <c r="A210" s="1225" t="s">
        <v>686</v>
      </c>
      <c r="B210" s="1225"/>
      <c r="C210" s="957"/>
      <c r="D210" s="492" t="s">
        <v>1154</v>
      </c>
      <c r="E210" s="427">
        <v>0</v>
      </c>
      <c r="F210" s="427">
        <v>0</v>
      </c>
      <c r="G210" s="427">
        <v>0</v>
      </c>
      <c r="H210" s="427">
        <v>0</v>
      </c>
      <c r="I210" s="1173">
        <v>0</v>
      </c>
      <c r="J210" s="1174"/>
      <c r="K210" s="1174"/>
      <c r="L210" s="1174"/>
      <c r="M210" s="1174"/>
      <c r="N210" s="1175"/>
    </row>
    <row r="211" spans="1:14" ht="14.25">
      <c r="A211" s="1225" t="s">
        <v>688</v>
      </c>
      <c r="B211" s="1225"/>
      <c r="C211" s="957"/>
      <c r="D211" s="492" t="s">
        <v>1155</v>
      </c>
      <c r="E211" s="427">
        <v>0</v>
      </c>
      <c r="F211" s="427">
        <v>0</v>
      </c>
      <c r="G211" s="427">
        <v>0</v>
      </c>
      <c r="H211" s="427">
        <v>0</v>
      </c>
      <c r="I211" s="1173">
        <v>0</v>
      </c>
      <c r="J211" s="1174"/>
      <c r="K211" s="1174"/>
      <c r="L211" s="1174"/>
      <c r="M211" s="1174"/>
      <c r="N211" s="1175"/>
    </row>
    <row r="212" spans="1:14" ht="14.25">
      <c r="A212" s="1225" t="s">
        <v>804</v>
      </c>
      <c r="B212" s="1225"/>
      <c r="C212" s="935"/>
      <c r="D212" s="492" t="s">
        <v>1156</v>
      </c>
      <c r="E212" s="427">
        <v>0</v>
      </c>
      <c r="F212" s="427">
        <v>0</v>
      </c>
      <c r="G212" s="427">
        <v>0</v>
      </c>
      <c r="H212" s="427">
        <v>0</v>
      </c>
      <c r="I212" s="1173">
        <v>0</v>
      </c>
      <c r="J212" s="1174"/>
      <c r="K212" s="1174"/>
      <c r="L212" s="1174"/>
      <c r="M212" s="1174"/>
      <c r="N212" s="1175"/>
    </row>
    <row r="213" spans="1:14" ht="14.25">
      <c r="A213" s="1225" t="s">
        <v>690</v>
      </c>
      <c r="B213" s="1225"/>
      <c r="C213" s="934" t="s">
        <v>1157</v>
      </c>
      <c r="D213" s="492" t="s">
        <v>1158</v>
      </c>
      <c r="E213" s="427">
        <v>0</v>
      </c>
      <c r="F213" s="427">
        <v>0</v>
      </c>
      <c r="G213" s="427">
        <v>0</v>
      </c>
      <c r="H213" s="427">
        <v>0</v>
      </c>
      <c r="I213" s="1173">
        <v>0</v>
      </c>
      <c r="J213" s="1174"/>
      <c r="K213" s="1174"/>
      <c r="L213" s="1174"/>
      <c r="M213" s="1174"/>
      <c r="N213" s="1175"/>
    </row>
    <row r="214" spans="1:14" ht="14.25">
      <c r="A214" s="1225" t="s">
        <v>818</v>
      </c>
      <c r="B214" s="1225"/>
      <c r="C214" s="957"/>
      <c r="D214" s="492" t="s">
        <v>1159</v>
      </c>
      <c r="E214" s="427">
        <v>0</v>
      </c>
      <c r="F214" s="427">
        <v>0</v>
      </c>
      <c r="G214" s="427">
        <v>0</v>
      </c>
      <c r="H214" s="427">
        <v>0</v>
      </c>
      <c r="I214" s="1173">
        <v>0</v>
      </c>
      <c r="J214" s="1174"/>
      <c r="K214" s="1174"/>
      <c r="L214" s="1174"/>
      <c r="M214" s="1174"/>
      <c r="N214" s="1175"/>
    </row>
    <row r="215" spans="1:14" ht="14.25">
      <c r="A215" s="1225" t="s">
        <v>692</v>
      </c>
      <c r="B215" s="1225"/>
      <c r="C215" s="957"/>
      <c r="D215" s="492" t="s">
        <v>1160</v>
      </c>
      <c r="E215" s="427">
        <v>1</v>
      </c>
      <c r="F215" s="427">
        <v>1</v>
      </c>
      <c r="G215" s="427">
        <v>0</v>
      </c>
      <c r="H215" s="427">
        <v>0</v>
      </c>
      <c r="I215" s="1173">
        <v>0</v>
      </c>
      <c r="J215" s="1174"/>
      <c r="K215" s="1174"/>
      <c r="L215" s="1174"/>
      <c r="M215" s="1174"/>
      <c r="N215" s="1175"/>
    </row>
    <row r="216" spans="1:14" ht="14.25">
      <c r="A216" s="1225" t="s">
        <v>694</v>
      </c>
      <c r="B216" s="1225"/>
      <c r="C216" s="935"/>
      <c r="D216" s="492" t="s">
        <v>1161</v>
      </c>
      <c r="E216" s="427">
        <v>0</v>
      </c>
      <c r="F216" s="427">
        <v>0</v>
      </c>
      <c r="G216" s="427">
        <v>0</v>
      </c>
      <c r="H216" s="427">
        <v>0</v>
      </c>
      <c r="I216" s="1173">
        <v>0</v>
      </c>
      <c r="J216" s="1174"/>
      <c r="K216" s="1174"/>
      <c r="L216" s="1174"/>
      <c r="M216" s="1174"/>
      <c r="N216" s="1175"/>
    </row>
    <row r="217" spans="1:14" ht="14.25">
      <c r="A217" s="1225" t="s">
        <v>822</v>
      </c>
      <c r="B217" s="1225"/>
      <c r="C217" s="934" t="s">
        <v>1162</v>
      </c>
      <c r="D217" s="492" t="s">
        <v>1163</v>
      </c>
      <c r="E217" s="427">
        <v>0</v>
      </c>
      <c r="F217" s="427">
        <v>0</v>
      </c>
      <c r="G217" s="427">
        <v>0</v>
      </c>
      <c r="H217" s="427">
        <v>0</v>
      </c>
      <c r="I217" s="1173">
        <v>0</v>
      </c>
      <c r="J217" s="1174"/>
      <c r="K217" s="1174"/>
      <c r="L217" s="1174"/>
      <c r="M217" s="1174"/>
      <c r="N217" s="1175"/>
    </row>
    <row r="218" spans="1:14" ht="14.25">
      <c r="A218" s="1225" t="s">
        <v>696</v>
      </c>
      <c r="B218" s="1225"/>
      <c r="C218" s="957"/>
      <c r="D218" s="492" t="s">
        <v>1164</v>
      </c>
      <c r="E218" s="427">
        <v>0</v>
      </c>
      <c r="F218" s="427">
        <v>0</v>
      </c>
      <c r="G218" s="427">
        <v>0</v>
      </c>
      <c r="H218" s="427">
        <v>0</v>
      </c>
      <c r="I218" s="1173">
        <v>0</v>
      </c>
      <c r="J218" s="1174"/>
      <c r="K218" s="1174"/>
      <c r="L218" s="1174"/>
      <c r="M218" s="1174"/>
      <c r="N218" s="1175"/>
    </row>
    <row r="219" spans="1:14" ht="14.25">
      <c r="A219" s="1225" t="s">
        <v>825</v>
      </c>
      <c r="B219" s="1225"/>
      <c r="C219" s="957"/>
      <c r="D219" s="492" t="s">
        <v>1165</v>
      </c>
      <c r="E219" s="427">
        <v>1</v>
      </c>
      <c r="F219" s="427">
        <v>1</v>
      </c>
      <c r="G219" s="427">
        <v>0</v>
      </c>
      <c r="H219" s="427">
        <v>0</v>
      </c>
      <c r="I219" s="1173">
        <v>0</v>
      </c>
      <c r="J219" s="1174"/>
      <c r="K219" s="1174"/>
      <c r="L219" s="1174"/>
      <c r="M219" s="1174"/>
      <c r="N219" s="1175"/>
    </row>
    <row r="220" spans="1:14" ht="14.25">
      <c r="A220" s="1225" t="s">
        <v>806</v>
      </c>
      <c r="B220" s="1225"/>
      <c r="C220" s="935"/>
      <c r="D220" s="492" t="s">
        <v>1161</v>
      </c>
      <c r="E220" s="427">
        <v>0</v>
      </c>
      <c r="F220" s="427">
        <v>0</v>
      </c>
      <c r="G220" s="427">
        <v>0</v>
      </c>
      <c r="H220" s="427">
        <v>0</v>
      </c>
      <c r="I220" s="1173">
        <v>0</v>
      </c>
      <c r="J220" s="1174"/>
      <c r="K220" s="1174"/>
      <c r="L220" s="1174"/>
      <c r="M220" s="1174"/>
      <c r="N220" s="1175"/>
    </row>
    <row r="221" spans="1:14" ht="14.25">
      <c r="A221" s="1225" t="s">
        <v>808</v>
      </c>
      <c r="B221" s="1225"/>
      <c r="C221" s="934" t="s">
        <v>1166</v>
      </c>
      <c r="D221" s="492" t="s">
        <v>1167</v>
      </c>
      <c r="E221" s="427">
        <v>0</v>
      </c>
      <c r="F221" s="427">
        <v>0</v>
      </c>
      <c r="G221" s="427">
        <v>0</v>
      </c>
      <c r="H221" s="427">
        <v>0</v>
      </c>
      <c r="I221" s="1173">
        <v>0</v>
      </c>
      <c r="J221" s="1174"/>
      <c r="K221" s="1174"/>
      <c r="L221" s="1174"/>
      <c r="M221" s="1174"/>
      <c r="N221" s="1175"/>
    </row>
    <row r="222" spans="1:14" ht="14.25">
      <c r="A222" s="1225" t="s">
        <v>810</v>
      </c>
      <c r="B222" s="1225"/>
      <c r="C222" s="957"/>
      <c r="D222" s="492" t="s">
        <v>1168</v>
      </c>
      <c r="E222" s="427">
        <v>0</v>
      </c>
      <c r="F222" s="427">
        <v>0</v>
      </c>
      <c r="G222" s="427">
        <v>0</v>
      </c>
      <c r="H222" s="427">
        <v>0</v>
      </c>
      <c r="I222" s="1173">
        <v>0</v>
      </c>
      <c r="J222" s="1174"/>
      <c r="K222" s="1174"/>
      <c r="L222" s="1174"/>
      <c r="M222" s="1174"/>
      <c r="N222" s="1175"/>
    </row>
    <row r="223" spans="1:14" ht="14.25">
      <c r="A223" s="1225" t="s">
        <v>828</v>
      </c>
      <c r="B223" s="1225"/>
      <c r="C223" s="935"/>
      <c r="D223" s="492" t="s">
        <v>1161</v>
      </c>
      <c r="E223" s="427">
        <v>1</v>
      </c>
      <c r="F223" s="427">
        <v>1</v>
      </c>
      <c r="G223" s="427">
        <v>0</v>
      </c>
      <c r="H223" s="427">
        <v>0</v>
      </c>
      <c r="I223" s="1173">
        <v>0</v>
      </c>
      <c r="J223" s="1174"/>
      <c r="K223" s="1174"/>
      <c r="L223" s="1174"/>
      <c r="M223" s="1174"/>
      <c r="N223" s="1175"/>
    </row>
    <row r="226" ht="15" thickBot="1"/>
    <row r="227" spans="1:21" ht="18.75" thickBot="1">
      <c r="A227" s="337" t="s">
        <v>1169</v>
      </c>
      <c r="B227" s="493">
        <v>12</v>
      </c>
      <c r="C227" s="530" t="s">
        <v>1170</v>
      </c>
      <c r="D227" s="495"/>
      <c r="E227" s="495"/>
      <c r="F227" s="495"/>
      <c r="G227" s="495"/>
      <c r="H227" s="495"/>
      <c r="I227" s="531"/>
      <c r="J227" s="531"/>
      <c r="K227" s="898" t="s">
        <v>903</v>
      </c>
      <c r="L227" s="898"/>
      <c r="M227" s="898"/>
      <c r="N227" s="898"/>
      <c r="O227" s="898"/>
      <c r="P227" s="919"/>
      <c r="Q227" s="873" t="str">
        <f>'[1]elolap'!$P$35</f>
        <v>18449</v>
      </c>
      <c r="R227" s="874"/>
      <c r="S227" s="874"/>
      <c r="T227" s="874"/>
      <c r="U227" s="875"/>
    </row>
    <row r="228" spans="1:21" ht="14.25">
      <c r="A228" s="446"/>
      <c r="B228" s="447"/>
      <c r="C228" s="1066" t="s">
        <v>247</v>
      </c>
      <c r="D228" s="1067"/>
      <c r="E228" s="1023" t="s">
        <v>1109</v>
      </c>
      <c r="F228" s="1031"/>
      <c r="G228" s="1024"/>
      <c r="H228" s="1223" t="s">
        <v>1171</v>
      </c>
      <c r="I228" s="1224"/>
      <c r="J228" s="1076" t="s">
        <v>1172</v>
      </c>
      <c r="K228" s="1084" t="s">
        <v>1173</v>
      </c>
      <c r="L228" s="1086"/>
      <c r="M228" s="1057" t="s">
        <v>1174</v>
      </c>
      <c r="N228" s="1059"/>
      <c r="O228" s="1084" t="s">
        <v>1175</v>
      </c>
      <c r="P228" s="1085"/>
      <c r="Q228" s="1085"/>
      <c r="R228" s="1085"/>
      <c r="S228" s="1085"/>
      <c r="T228" s="1085"/>
      <c r="U228" s="1086"/>
    </row>
    <row r="229" spans="1:21" ht="14.25">
      <c r="A229" s="533" t="s">
        <v>904</v>
      </c>
      <c r="B229" s="534"/>
      <c r="C229" s="1068"/>
      <c r="D229" s="1069"/>
      <c r="E229" s="1021" t="s">
        <v>1013</v>
      </c>
      <c r="F229" s="1023" t="s">
        <v>1112</v>
      </c>
      <c r="G229" s="1024"/>
      <c r="H229" s="1021" t="s">
        <v>1013</v>
      </c>
      <c r="I229" s="1215" t="s">
        <v>1176</v>
      </c>
      <c r="J229" s="1077"/>
      <c r="K229" s="532" t="s">
        <v>1177</v>
      </c>
      <c r="L229" s="532" t="s">
        <v>1178</v>
      </c>
      <c r="M229" s="1060"/>
      <c r="N229" s="1062"/>
      <c r="O229" s="1076" t="s">
        <v>1179</v>
      </c>
      <c r="P229" s="1076" t="s">
        <v>1180</v>
      </c>
      <c r="Q229" s="1217" t="s">
        <v>1181</v>
      </c>
      <c r="R229" s="1218"/>
      <c r="S229" s="1218"/>
      <c r="T229" s="1218"/>
      <c r="U229" s="1219"/>
    </row>
    <row r="230" spans="1:21" ht="14.25">
      <c r="A230" s="533"/>
      <c r="B230" s="534"/>
      <c r="C230" s="1068"/>
      <c r="D230" s="1069"/>
      <c r="E230" s="1022"/>
      <c r="F230" s="502" t="s">
        <v>913</v>
      </c>
      <c r="G230" s="503" t="s">
        <v>958</v>
      </c>
      <c r="H230" s="1022"/>
      <c r="I230" s="1216"/>
      <c r="J230" s="1210"/>
      <c r="K230" s="1084" t="s">
        <v>1182</v>
      </c>
      <c r="L230" s="1086"/>
      <c r="M230" s="532" t="s">
        <v>1183</v>
      </c>
      <c r="N230" s="532" t="s">
        <v>1184</v>
      </c>
      <c r="O230" s="1210"/>
      <c r="P230" s="1210"/>
      <c r="Q230" s="1220"/>
      <c r="R230" s="1221"/>
      <c r="S230" s="1221"/>
      <c r="T230" s="1221"/>
      <c r="U230" s="1222"/>
    </row>
    <row r="231" spans="1:21" ht="14.25">
      <c r="A231" s="535"/>
      <c r="B231" s="536"/>
      <c r="C231" s="1213"/>
      <c r="D231" s="1214"/>
      <c r="E231" s="519" t="s">
        <v>917</v>
      </c>
      <c r="F231" s="510" t="s">
        <v>918</v>
      </c>
      <c r="G231" s="510" t="s">
        <v>919</v>
      </c>
      <c r="H231" s="510" t="s">
        <v>920</v>
      </c>
      <c r="I231" s="509" t="s">
        <v>921</v>
      </c>
      <c r="J231" s="519" t="s">
        <v>922</v>
      </c>
      <c r="K231" s="510" t="s">
        <v>923</v>
      </c>
      <c r="L231" s="537" t="s">
        <v>959</v>
      </c>
      <c r="M231" s="537" t="s">
        <v>960</v>
      </c>
      <c r="N231" s="424" t="s">
        <v>961</v>
      </c>
      <c r="O231" s="424" t="s">
        <v>962</v>
      </c>
      <c r="P231" s="425" t="s">
        <v>963</v>
      </c>
      <c r="Q231" s="1078" t="s">
        <v>964</v>
      </c>
      <c r="R231" s="1079"/>
      <c r="S231" s="1079"/>
      <c r="T231" s="1079"/>
      <c r="U231" s="1080"/>
    </row>
    <row r="232" spans="1:21" ht="14.25">
      <c r="A232" s="1205" t="s">
        <v>796</v>
      </c>
      <c r="B232" s="1206"/>
      <c r="C232" s="538" t="s">
        <v>1185</v>
      </c>
      <c r="D232" s="539"/>
      <c r="E232" s="427">
        <v>1</v>
      </c>
      <c r="F232" s="427">
        <v>0</v>
      </c>
      <c r="G232" s="427">
        <v>7367</v>
      </c>
      <c r="H232" s="427">
        <v>1</v>
      </c>
      <c r="I232" s="427">
        <v>251</v>
      </c>
      <c r="J232" s="427">
        <v>0</v>
      </c>
      <c r="K232" s="427">
        <v>30</v>
      </c>
      <c r="L232" s="427">
        <v>0</v>
      </c>
      <c r="M232" s="427">
        <v>2</v>
      </c>
      <c r="N232" s="427">
        <v>80</v>
      </c>
      <c r="O232" s="427">
        <v>0</v>
      </c>
      <c r="P232" s="427">
        <v>0</v>
      </c>
      <c r="Q232" s="1187">
        <v>0</v>
      </c>
      <c r="R232" s="1187"/>
      <c r="S232" s="1187"/>
      <c r="T232" s="1187"/>
      <c r="U232" s="1187"/>
    </row>
    <row r="233" spans="1:21" ht="14.25">
      <c r="A233" s="1205" t="s">
        <v>682</v>
      </c>
      <c r="B233" s="1206"/>
      <c r="C233" s="540" t="s">
        <v>1186</v>
      </c>
      <c r="D233" s="541"/>
      <c r="E233" s="427">
        <v>1</v>
      </c>
      <c r="F233" s="427">
        <v>0</v>
      </c>
      <c r="G233" s="427">
        <v>3917</v>
      </c>
      <c r="H233" s="427">
        <v>1</v>
      </c>
      <c r="I233" s="427">
        <v>1174</v>
      </c>
      <c r="J233" s="427">
        <v>0</v>
      </c>
      <c r="K233" s="427">
        <v>9</v>
      </c>
      <c r="L233" s="427">
        <v>0</v>
      </c>
      <c r="M233" s="427">
        <v>8</v>
      </c>
      <c r="N233" s="427">
        <v>447</v>
      </c>
      <c r="O233" s="427">
        <v>0</v>
      </c>
      <c r="P233" s="427">
        <v>0</v>
      </c>
      <c r="Q233" s="1187">
        <v>1</v>
      </c>
      <c r="R233" s="1187"/>
      <c r="S233" s="1187"/>
      <c r="T233" s="1187"/>
      <c r="U233" s="1187"/>
    </row>
    <row r="234" spans="1:21" ht="14.25">
      <c r="A234" s="1205" t="s">
        <v>799</v>
      </c>
      <c r="B234" s="1206"/>
      <c r="C234" s="540" t="s">
        <v>1187</v>
      </c>
      <c r="D234" s="541"/>
      <c r="E234" s="427">
        <v>0</v>
      </c>
      <c r="F234" s="427">
        <v>0</v>
      </c>
      <c r="G234" s="427">
        <v>0</v>
      </c>
      <c r="H234" s="427">
        <v>0</v>
      </c>
      <c r="I234" s="427">
        <v>0</v>
      </c>
      <c r="J234" s="427">
        <v>0</v>
      </c>
      <c r="K234" s="427">
        <v>0</v>
      </c>
      <c r="L234" s="427">
        <v>0</v>
      </c>
      <c r="M234" s="427">
        <v>0</v>
      </c>
      <c r="N234" s="427">
        <v>0</v>
      </c>
      <c r="O234" s="427">
        <v>0</v>
      </c>
      <c r="P234" s="427">
        <v>0</v>
      </c>
      <c r="Q234" s="1187">
        <v>0</v>
      </c>
      <c r="R234" s="1187"/>
      <c r="S234" s="1187"/>
      <c r="T234" s="1187"/>
      <c r="U234" s="1187"/>
    </row>
    <row r="235" spans="1:21" ht="14.25">
      <c r="A235" s="1205" t="s">
        <v>684</v>
      </c>
      <c r="B235" s="1206"/>
      <c r="C235" s="540" t="s">
        <v>1188</v>
      </c>
      <c r="D235" s="541"/>
      <c r="E235" s="427">
        <v>0</v>
      </c>
      <c r="F235" s="427">
        <v>0</v>
      </c>
      <c r="G235" s="427">
        <v>0</v>
      </c>
      <c r="H235" s="427">
        <v>0</v>
      </c>
      <c r="I235" s="427">
        <v>0</v>
      </c>
      <c r="J235" s="427">
        <v>0</v>
      </c>
      <c r="K235" s="427">
        <v>0</v>
      </c>
      <c r="L235" s="427">
        <v>0</v>
      </c>
      <c r="M235" s="427">
        <v>0</v>
      </c>
      <c r="N235" s="427">
        <v>0</v>
      </c>
      <c r="O235" s="427">
        <v>0</v>
      </c>
      <c r="P235" s="427">
        <v>0</v>
      </c>
      <c r="Q235" s="1187">
        <v>0</v>
      </c>
      <c r="R235" s="1187"/>
      <c r="S235" s="1187"/>
      <c r="T235" s="1187"/>
      <c r="U235" s="1187"/>
    </row>
    <row r="236" spans="1:21" ht="14.25">
      <c r="A236" s="1205" t="s">
        <v>686</v>
      </c>
      <c r="B236" s="1206"/>
      <c r="C236" s="540" t="s">
        <v>1189</v>
      </c>
      <c r="D236" s="541"/>
      <c r="E236" s="427">
        <v>0</v>
      </c>
      <c r="F236" s="427">
        <v>0</v>
      </c>
      <c r="G236" s="427">
        <v>0</v>
      </c>
      <c r="H236" s="427">
        <v>0</v>
      </c>
      <c r="I236" s="427">
        <v>0</v>
      </c>
      <c r="J236" s="427">
        <v>0</v>
      </c>
      <c r="K236" s="427">
        <v>0</v>
      </c>
      <c r="L236" s="427">
        <v>0</v>
      </c>
      <c r="M236" s="427">
        <v>0</v>
      </c>
      <c r="N236" s="427">
        <v>0</v>
      </c>
      <c r="O236" s="427">
        <v>0</v>
      </c>
      <c r="P236" s="427">
        <v>0</v>
      </c>
      <c r="Q236" s="1187">
        <v>0</v>
      </c>
      <c r="R236" s="1187"/>
      <c r="S236" s="1187"/>
      <c r="T236" s="1187"/>
      <c r="U236" s="1187"/>
    </row>
    <row r="237" spans="1:21" ht="14.25">
      <c r="A237" s="1205" t="s">
        <v>688</v>
      </c>
      <c r="B237" s="1206"/>
      <c r="C237" s="1211" t="s">
        <v>1190</v>
      </c>
      <c r="D237" s="1212"/>
      <c r="E237" s="427">
        <v>0</v>
      </c>
      <c r="F237" s="427">
        <v>0</v>
      </c>
      <c r="G237" s="427">
        <v>0</v>
      </c>
      <c r="H237" s="427">
        <v>0</v>
      </c>
      <c r="I237" s="427">
        <v>0</v>
      </c>
      <c r="J237" s="427">
        <v>0</v>
      </c>
      <c r="K237" s="427">
        <v>0</v>
      </c>
      <c r="L237" s="427">
        <v>0</v>
      </c>
      <c r="M237" s="427">
        <v>0</v>
      </c>
      <c r="N237" s="427">
        <v>0</v>
      </c>
      <c r="O237" s="427">
        <v>0</v>
      </c>
      <c r="P237" s="427">
        <v>0</v>
      </c>
      <c r="Q237" s="1187">
        <v>0</v>
      </c>
      <c r="R237" s="1187"/>
      <c r="S237" s="1187"/>
      <c r="T237" s="1187"/>
      <c r="U237" s="1187"/>
    </row>
    <row r="238" spans="1:21" ht="14.25">
      <c r="A238" s="1205" t="s">
        <v>804</v>
      </c>
      <c r="B238" s="1206"/>
      <c r="C238" s="1211" t="s">
        <v>1191</v>
      </c>
      <c r="D238" s="1212"/>
      <c r="E238" s="427">
        <v>0</v>
      </c>
      <c r="F238" s="427">
        <v>0</v>
      </c>
      <c r="G238" s="427">
        <v>0</v>
      </c>
      <c r="H238" s="427">
        <v>0</v>
      </c>
      <c r="I238" s="427">
        <v>0</v>
      </c>
      <c r="J238" s="427">
        <v>0</v>
      </c>
      <c r="K238" s="427">
        <v>0</v>
      </c>
      <c r="L238" s="427">
        <v>0</v>
      </c>
      <c r="M238" s="427">
        <v>0</v>
      </c>
      <c r="N238" s="427">
        <v>0</v>
      </c>
      <c r="O238" s="427">
        <v>0</v>
      </c>
      <c r="P238" s="427">
        <v>0</v>
      </c>
      <c r="Q238" s="1187">
        <v>0</v>
      </c>
      <c r="R238" s="1187"/>
      <c r="S238" s="1187"/>
      <c r="T238" s="1187"/>
      <c r="U238" s="1187"/>
    </row>
    <row r="239" spans="1:21" ht="14.25">
      <c r="A239" s="1205" t="s">
        <v>690</v>
      </c>
      <c r="B239" s="1206"/>
      <c r="C239" s="540" t="s">
        <v>1192</v>
      </c>
      <c r="D239" s="541"/>
      <c r="E239" s="427">
        <v>0</v>
      </c>
      <c r="F239" s="427">
        <v>0</v>
      </c>
      <c r="G239" s="427">
        <v>0</v>
      </c>
      <c r="H239" s="427">
        <v>0</v>
      </c>
      <c r="I239" s="427">
        <v>0</v>
      </c>
      <c r="J239" s="427">
        <v>0</v>
      </c>
      <c r="K239" s="427">
        <v>0</v>
      </c>
      <c r="L239" s="427">
        <v>0</v>
      </c>
      <c r="M239" s="427">
        <v>0</v>
      </c>
      <c r="N239" s="427">
        <v>0</v>
      </c>
      <c r="O239" s="542"/>
      <c r="P239" s="543"/>
      <c r="Q239" s="1207"/>
      <c r="R239" s="1208"/>
      <c r="S239" s="1208"/>
      <c r="T239" s="1208"/>
      <c r="U239" s="1209"/>
    </row>
    <row r="240" spans="1:21" ht="14.25">
      <c r="A240" s="1205" t="s">
        <v>818</v>
      </c>
      <c r="B240" s="1206"/>
      <c r="C240" s="1076" t="s">
        <v>1193</v>
      </c>
      <c r="D240" s="541" t="s">
        <v>1194</v>
      </c>
      <c r="E240" s="427">
        <v>0</v>
      </c>
      <c r="F240" s="427">
        <v>0</v>
      </c>
      <c r="G240" s="427">
        <v>0</v>
      </c>
      <c r="H240" s="427">
        <v>0</v>
      </c>
      <c r="I240" s="427">
        <v>0</v>
      </c>
      <c r="J240" s="427">
        <v>0</v>
      </c>
      <c r="K240" s="427">
        <v>0</v>
      </c>
      <c r="L240" s="427">
        <v>0</v>
      </c>
      <c r="M240" s="427">
        <v>0</v>
      </c>
      <c r="N240" s="427">
        <v>0</v>
      </c>
      <c r="O240" s="542"/>
      <c r="P240" s="542"/>
      <c r="Q240" s="1207"/>
      <c r="R240" s="1208"/>
      <c r="S240" s="1208"/>
      <c r="T240" s="1208"/>
      <c r="U240" s="1209"/>
    </row>
    <row r="241" spans="1:21" ht="14.25">
      <c r="A241" s="1205" t="s">
        <v>692</v>
      </c>
      <c r="B241" s="1206"/>
      <c r="C241" s="1077"/>
      <c r="D241" s="541" t="s">
        <v>1195</v>
      </c>
      <c r="E241" s="427">
        <v>0</v>
      </c>
      <c r="F241" s="427">
        <v>0</v>
      </c>
      <c r="G241" s="427">
        <v>0</v>
      </c>
      <c r="H241" s="427">
        <v>0</v>
      </c>
      <c r="I241" s="427">
        <v>0</v>
      </c>
      <c r="J241" s="427">
        <v>0</v>
      </c>
      <c r="K241" s="427">
        <v>0</v>
      </c>
      <c r="L241" s="427">
        <v>0</v>
      </c>
      <c r="M241" s="427">
        <v>0</v>
      </c>
      <c r="N241" s="427">
        <v>0</v>
      </c>
      <c r="O241" s="542"/>
      <c r="P241" s="542"/>
      <c r="Q241" s="1207"/>
      <c r="R241" s="1208"/>
      <c r="S241" s="1208"/>
      <c r="T241" s="1208"/>
      <c r="U241" s="1209"/>
    </row>
    <row r="242" spans="1:21" ht="14.25">
      <c r="A242" s="1205" t="s">
        <v>694</v>
      </c>
      <c r="B242" s="1206"/>
      <c r="C242" s="1210"/>
      <c r="D242" s="541" t="s">
        <v>1196</v>
      </c>
      <c r="E242" s="427">
        <v>0</v>
      </c>
      <c r="F242" s="427">
        <v>0</v>
      </c>
      <c r="G242" s="427">
        <v>0</v>
      </c>
      <c r="H242" s="427">
        <v>0</v>
      </c>
      <c r="I242" s="427">
        <v>0</v>
      </c>
      <c r="J242" s="427">
        <v>0</v>
      </c>
      <c r="K242" s="427">
        <v>0</v>
      </c>
      <c r="L242" s="427">
        <v>0</v>
      </c>
      <c r="M242" s="427">
        <v>0</v>
      </c>
      <c r="N242" s="427">
        <v>0</v>
      </c>
      <c r="O242" s="542"/>
      <c r="P242" s="542"/>
      <c r="Q242" s="1207"/>
      <c r="R242" s="1208"/>
      <c r="S242" s="1208"/>
      <c r="T242" s="1208"/>
      <c r="U242" s="1209"/>
    </row>
    <row r="243" spans="1:21" ht="14.25">
      <c r="A243" s="1205" t="s">
        <v>822</v>
      </c>
      <c r="B243" s="1206"/>
      <c r="C243" s="540" t="s">
        <v>1197</v>
      </c>
      <c r="D243" s="541"/>
      <c r="E243" s="427">
        <v>0</v>
      </c>
      <c r="F243" s="427">
        <v>0</v>
      </c>
      <c r="G243" s="427">
        <v>0</v>
      </c>
      <c r="H243" s="427">
        <v>0</v>
      </c>
      <c r="I243" s="427">
        <v>0</v>
      </c>
      <c r="J243" s="427">
        <v>0</v>
      </c>
      <c r="K243" s="427">
        <v>0</v>
      </c>
      <c r="L243" s="427">
        <v>0</v>
      </c>
      <c r="M243" s="427">
        <v>0</v>
      </c>
      <c r="N243" s="427">
        <v>0</v>
      </c>
      <c r="O243" s="427">
        <v>0</v>
      </c>
      <c r="P243" s="427">
        <v>0</v>
      </c>
      <c r="Q243" s="1187">
        <v>0</v>
      </c>
      <c r="R243" s="1187"/>
      <c r="S243" s="1187"/>
      <c r="T243" s="1187"/>
      <c r="U243" s="1187"/>
    </row>
    <row r="247" ht="15" thickBot="1"/>
    <row r="248" spans="1:19" ht="18.75" thickBot="1">
      <c r="A248" s="337" t="s">
        <v>1169</v>
      </c>
      <c r="B248" s="493">
        <v>13</v>
      </c>
      <c r="C248" s="494" t="s">
        <v>1198</v>
      </c>
      <c r="D248" s="495"/>
      <c r="E248" s="495"/>
      <c r="F248" s="442"/>
      <c r="G248" s="442"/>
      <c r="H248" s="442"/>
      <c r="I248" s="898" t="s">
        <v>903</v>
      </c>
      <c r="J248" s="898"/>
      <c r="K248" s="898"/>
      <c r="L248" s="898"/>
      <c r="M248" s="898"/>
      <c r="N248" s="919"/>
      <c r="O248" s="873" t="str">
        <f>'[1]elolap'!$P$35</f>
        <v>18449</v>
      </c>
      <c r="P248" s="874"/>
      <c r="Q248" s="874"/>
      <c r="R248" s="874"/>
      <c r="S248" s="875"/>
    </row>
    <row r="249" spans="1:19" ht="14.25">
      <c r="A249" s="1204" t="s">
        <v>904</v>
      </c>
      <c r="B249" s="900"/>
      <c r="C249" s="1066" t="s">
        <v>247</v>
      </c>
      <c r="D249" s="1067"/>
      <c r="E249" s="1074" t="s">
        <v>1199</v>
      </c>
      <c r="F249" s="544" t="s">
        <v>1111</v>
      </c>
      <c r="G249" s="545"/>
      <c r="H249" s="545"/>
      <c r="I249" s="545"/>
      <c r="J249" s="545"/>
      <c r="K249" s="545"/>
      <c r="L249" s="546"/>
      <c r="M249" s="1008" t="s">
        <v>1046</v>
      </c>
      <c r="N249" s="934" t="s">
        <v>1008</v>
      </c>
      <c r="O249" s="1012" t="s">
        <v>1128</v>
      </c>
      <c r="P249" s="1013"/>
      <c r="Q249" s="1013"/>
      <c r="R249" s="1013"/>
      <c r="S249" s="1014"/>
    </row>
    <row r="250" spans="1:19" ht="14.25">
      <c r="A250" s="901"/>
      <c r="B250" s="902"/>
      <c r="C250" s="1068"/>
      <c r="D250" s="1069"/>
      <c r="E250" s="1075"/>
      <c r="F250" s="547" t="s">
        <v>1113</v>
      </c>
      <c r="G250" s="548" t="s">
        <v>1114</v>
      </c>
      <c r="H250" s="548" t="s">
        <v>1115</v>
      </c>
      <c r="I250" s="548" t="s">
        <v>1116</v>
      </c>
      <c r="J250" s="548" t="s">
        <v>1117</v>
      </c>
      <c r="K250" s="501" t="s">
        <v>1118</v>
      </c>
      <c r="L250" s="549" t="s">
        <v>1119</v>
      </c>
      <c r="M250" s="1009"/>
      <c r="N250" s="935"/>
      <c r="O250" s="1015"/>
      <c r="P250" s="1016"/>
      <c r="Q250" s="1016"/>
      <c r="R250" s="1016"/>
      <c r="S250" s="1017"/>
    </row>
    <row r="251" spans="1:19" ht="14.25">
      <c r="A251" s="901"/>
      <c r="B251" s="902"/>
      <c r="C251" s="1068"/>
      <c r="D251" s="1069"/>
      <c r="E251" s="1083"/>
      <c r="F251" s="1126" t="s">
        <v>1200</v>
      </c>
      <c r="G251" s="1127"/>
      <c r="H251" s="1127"/>
      <c r="I251" s="1127"/>
      <c r="J251" s="1127"/>
      <c r="K251" s="1127"/>
      <c r="L251" s="1128"/>
      <c r="M251" s="1200" t="s">
        <v>916</v>
      </c>
      <c r="N251" s="1201"/>
      <c r="O251" s="1018"/>
      <c r="P251" s="1019"/>
      <c r="Q251" s="1019"/>
      <c r="R251" s="1019"/>
      <c r="S251" s="1020"/>
    </row>
    <row r="252" spans="1:19" ht="14.25">
      <c r="A252" s="903"/>
      <c r="B252" s="904"/>
      <c r="C252" s="1202"/>
      <c r="D252" s="1203"/>
      <c r="E252" s="510" t="s">
        <v>917</v>
      </c>
      <c r="F252" s="510" t="s">
        <v>918</v>
      </c>
      <c r="G252" s="510" t="s">
        <v>919</v>
      </c>
      <c r="H252" s="510" t="s">
        <v>920</v>
      </c>
      <c r="I252" s="510" t="s">
        <v>921</v>
      </c>
      <c r="J252" s="510" t="s">
        <v>922</v>
      </c>
      <c r="K252" s="550" t="s">
        <v>923</v>
      </c>
      <c r="L252" s="537" t="s">
        <v>959</v>
      </c>
      <c r="M252" s="424" t="s">
        <v>960</v>
      </c>
      <c r="N252" s="424" t="s">
        <v>961</v>
      </c>
      <c r="O252" s="1078" t="s">
        <v>962</v>
      </c>
      <c r="P252" s="1079"/>
      <c r="Q252" s="1079"/>
      <c r="R252" s="1079"/>
      <c r="S252" s="1080"/>
    </row>
    <row r="253" spans="1:19" ht="14.25">
      <c r="A253" s="1188" t="s">
        <v>796</v>
      </c>
      <c r="B253" s="1188"/>
      <c r="C253" s="521" t="s">
        <v>1201</v>
      </c>
      <c r="D253" s="521"/>
      <c r="E253" s="427">
        <v>2</v>
      </c>
      <c r="F253" s="427">
        <v>0</v>
      </c>
      <c r="G253" s="427">
        <v>0</v>
      </c>
      <c r="H253" s="427">
        <v>1</v>
      </c>
      <c r="I253" s="427">
        <v>0</v>
      </c>
      <c r="J253" s="427">
        <v>1</v>
      </c>
      <c r="K253" s="427">
        <v>0</v>
      </c>
      <c r="L253" s="427">
        <v>0</v>
      </c>
      <c r="M253" s="427">
        <v>36534</v>
      </c>
      <c r="N253" s="427">
        <v>170638</v>
      </c>
      <c r="O253" s="1187">
        <v>70</v>
      </c>
      <c r="P253" s="1187"/>
      <c r="Q253" s="1187"/>
      <c r="R253" s="1187"/>
      <c r="S253" s="1187"/>
    </row>
    <row r="254" spans="1:19" ht="14.25">
      <c r="A254" s="1188" t="s">
        <v>682</v>
      </c>
      <c r="B254" s="1188"/>
      <c r="C254" s="538" t="s">
        <v>1185</v>
      </c>
      <c r="D254" s="539"/>
      <c r="E254" s="427">
        <v>1</v>
      </c>
      <c r="F254" s="427">
        <v>0</v>
      </c>
      <c r="G254" s="427">
        <v>0</v>
      </c>
      <c r="H254" s="427">
        <v>0</v>
      </c>
      <c r="I254" s="427">
        <v>0</v>
      </c>
      <c r="J254" s="427">
        <v>1</v>
      </c>
      <c r="K254" s="427">
        <v>0</v>
      </c>
      <c r="L254" s="427">
        <v>0</v>
      </c>
      <c r="M254" s="427">
        <v>6415</v>
      </c>
      <c r="N254" s="427">
        <v>23840</v>
      </c>
      <c r="O254" s="1187">
        <v>76</v>
      </c>
      <c r="P254" s="1187"/>
      <c r="Q254" s="1187"/>
      <c r="R254" s="1187"/>
      <c r="S254" s="1187"/>
    </row>
    <row r="255" spans="1:19" ht="14.25">
      <c r="A255" s="1188" t="s">
        <v>799</v>
      </c>
      <c r="B255" s="1188"/>
      <c r="C255" s="511" t="s">
        <v>1186</v>
      </c>
      <c r="D255" s="511"/>
      <c r="E255" s="427">
        <v>1</v>
      </c>
      <c r="F255" s="427">
        <v>0</v>
      </c>
      <c r="G255" s="427">
        <v>0</v>
      </c>
      <c r="H255" s="427">
        <v>1</v>
      </c>
      <c r="I255" s="427">
        <v>0</v>
      </c>
      <c r="J255" s="427">
        <v>0</v>
      </c>
      <c r="K255" s="427">
        <v>0</v>
      </c>
      <c r="L255" s="427">
        <v>0</v>
      </c>
      <c r="M255" s="427">
        <v>30119</v>
      </c>
      <c r="N255" s="427">
        <v>146798</v>
      </c>
      <c r="O255" s="1187">
        <v>69</v>
      </c>
      <c r="P255" s="1187"/>
      <c r="Q255" s="1187"/>
      <c r="R255" s="1187"/>
      <c r="S255" s="1187"/>
    </row>
    <row r="256" spans="1:19" ht="14.25">
      <c r="A256" s="1188" t="s">
        <v>684</v>
      </c>
      <c r="B256" s="1188"/>
      <c r="C256" s="511" t="s">
        <v>1187</v>
      </c>
      <c r="D256" s="511"/>
      <c r="E256" s="427">
        <v>0</v>
      </c>
      <c r="F256" s="427">
        <v>0</v>
      </c>
      <c r="G256" s="427">
        <v>0</v>
      </c>
      <c r="H256" s="427">
        <v>0</v>
      </c>
      <c r="I256" s="427">
        <v>0</v>
      </c>
      <c r="J256" s="427">
        <v>0</v>
      </c>
      <c r="K256" s="427">
        <v>0</v>
      </c>
      <c r="L256" s="427">
        <v>0</v>
      </c>
      <c r="M256" s="427">
        <v>0</v>
      </c>
      <c r="N256" s="427">
        <v>0</v>
      </c>
      <c r="O256" s="1187">
        <v>0</v>
      </c>
      <c r="P256" s="1187"/>
      <c r="Q256" s="1187"/>
      <c r="R256" s="1187"/>
      <c r="S256" s="1187"/>
    </row>
    <row r="257" spans="1:19" ht="14.25">
      <c r="A257" s="1188" t="s">
        <v>686</v>
      </c>
      <c r="B257" s="1188"/>
      <c r="C257" s="511" t="s">
        <v>1188</v>
      </c>
      <c r="D257" s="511"/>
      <c r="E257" s="427">
        <v>0</v>
      </c>
      <c r="F257" s="427">
        <v>0</v>
      </c>
      <c r="G257" s="427">
        <v>0</v>
      </c>
      <c r="H257" s="427">
        <v>0</v>
      </c>
      <c r="I257" s="427">
        <v>0</v>
      </c>
      <c r="J257" s="427">
        <v>0</v>
      </c>
      <c r="K257" s="427">
        <v>0</v>
      </c>
      <c r="L257" s="427">
        <v>0</v>
      </c>
      <c r="M257" s="427">
        <v>0</v>
      </c>
      <c r="N257" s="427">
        <v>0</v>
      </c>
      <c r="O257" s="1187">
        <v>0</v>
      </c>
      <c r="P257" s="1187"/>
      <c r="Q257" s="1187"/>
      <c r="R257" s="1187"/>
      <c r="S257" s="1187"/>
    </row>
    <row r="258" spans="1:19" ht="14.25">
      <c r="A258" s="1188" t="s">
        <v>688</v>
      </c>
      <c r="B258" s="1188"/>
      <c r="C258" s="511" t="s">
        <v>1189</v>
      </c>
      <c r="D258" s="511"/>
      <c r="E258" s="427">
        <v>0</v>
      </c>
      <c r="F258" s="427">
        <v>0</v>
      </c>
      <c r="G258" s="427">
        <v>0</v>
      </c>
      <c r="H258" s="427">
        <v>0</v>
      </c>
      <c r="I258" s="427">
        <v>0</v>
      </c>
      <c r="J258" s="427">
        <v>0</v>
      </c>
      <c r="K258" s="427">
        <v>0</v>
      </c>
      <c r="L258" s="427">
        <v>0</v>
      </c>
      <c r="M258" s="427">
        <v>0</v>
      </c>
      <c r="N258" s="427">
        <v>0</v>
      </c>
      <c r="O258" s="1187">
        <v>0</v>
      </c>
      <c r="P258" s="1187"/>
      <c r="Q258" s="1187"/>
      <c r="R258" s="1187"/>
      <c r="S258" s="1187"/>
    </row>
    <row r="259" spans="1:19" ht="14.25">
      <c r="A259" s="1188" t="s">
        <v>804</v>
      </c>
      <c r="B259" s="1188"/>
      <c r="C259" s="551" t="s">
        <v>1190</v>
      </c>
      <c r="D259" s="551"/>
      <c r="E259" s="427">
        <v>0</v>
      </c>
      <c r="F259" s="427">
        <v>0</v>
      </c>
      <c r="G259" s="427">
        <v>0</v>
      </c>
      <c r="H259" s="427">
        <v>0</v>
      </c>
      <c r="I259" s="427">
        <v>0</v>
      </c>
      <c r="J259" s="427">
        <v>0</v>
      </c>
      <c r="K259" s="427">
        <v>0</v>
      </c>
      <c r="L259" s="427">
        <v>0</v>
      </c>
      <c r="M259" s="427">
        <v>0</v>
      </c>
      <c r="N259" s="427">
        <v>0</v>
      </c>
      <c r="O259" s="1187">
        <v>0</v>
      </c>
      <c r="P259" s="1187"/>
      <c r="Q259" s="1187"/>
      <c r="R259" s="1187"/>
      <c r="S259" s="1187"/>
    </row>
    <row r="260" spans="1:19" ht="14.25">
      <c r="A260" s="1188" t="s">
        <v>690</v>
      </c>
      <c r="B260" s="1188"/>
      <c r="C260" s="551" t="s">
        <v>1191</v>
      </c>
      <c r="D260" s="551"/>
      <c r="E260" s="427">
        <v>0</v>
      </c>
      <c r="F260" s="427">
        <v>0</v>
      </c>
      <c r="G260" s="427">
        <v>0</v>
      </c>
      <c r="H260" s="427">
        <v>0</v>
      </c>
      <c r="I260" s="427">
        <v>0</v>
      </c>
      <c r="J260" s="427">
        <v>0</v>
      </c>
      <c r="K260" s="427">
        <v>0</v>
      </c>
      <c r="L260" s="427">
        <v>0</v>
      </c>
      <c r="M260" s="427">
        <v>0</v>
      </c>
      <c r="N260" s="427">
        <v>0</v>
      </c>
      <c r="O260" s="1187">
        <v>0</v>
      </c>
      <c r="P260" s="1187"/>
      <c r="Q260" s="1187"/>
      <c r="R260" s="1187"/>
      <c r="S260" s="1187"/>
    </row>
    <row r="261" spans="1:19" ht="14.25">
      <c r="A261" s="1188" t="s">
        <v>818</v>
      </c>
      <c r="B261" s="1188"/>
      <c r="C261" s="511" t="s">
        <v>1192</v>
      </c>
      <c r="D261" s="511"/>
      <c r="E261" s="427">
        <v>0</v>
      </c>
      <c r="F261" s="427">
        <v>0</v>
      </c>
      <c r="G261" s="427">
        <v>0</v>
      </c>
      <c r="H261" s="427">
        <v>0</v>
      </c>
      <c r="I261" s="427">
        <v>0</v>
      </c>
      <c r="J261" s="427">
        <v>0</v>
      </c>
      <c r="K261" s="427">
        <v>0</v>
      </c>
      <c r="L261" s="427">
        <v>0</v>
      </c>
      <c r="M261" s="427">
        <v>0</v>
      </c>
      <c r="N261" s="427">
        <v>0</v>
      </c>
      <c r="O261" s="1187">
        <v>0</v>
      </c>
      <c r="P261" s="1187"/>
      <c r="Q261" s="1187"/>
      <c r="R261" s="1187"/>
      <c r="S261" s="1187"/>
    </row>
    <row r="262" spans="1:19" ht="14.25">
      <c r="A262" s="1188" t="s">
        <v>692</v>
      </c>
      <c r="B262" s="1188"/>
      <c r="C262" s="1199" t="s">
        <v>1193</v>
      </c>
      <c r="D262" s="511" t="s">
        <v>1194</v>
      </c>
      <c r="E262" s="427">
        <v>0</v>
      </c>
      <c r="F262" s="427">
        <v>0</v>
      </c>
      <c r="G262" s="427">
        <v>0</v>
      </c>
      <c r="H262" s="427">
        <v>0</v>
      </c>
      <c r="I262" s="427">
        <v>0</v>
      </c>
      <c r="J262" s="427">
        <v>0</v>
      </c>
      <c r="K262" s="427">
        <v>0</v>
      </c>
      <c r="L262" s="427">
        <v>0</v>
      </c>
      <c r="M262" s="427">
        <v>0</v>
      </c>
      <c r="N262" s="427">
        <v>0</v>
      </c>
      <c r="O262" s="1187">
        <v>0</v>
      </c>
      <c r="P262" s="1187"/>
      <c r="Q262" s="1187"/>
      <c r="R262" s="1187"/>
      <c r="S262" s="1187"/>
    </row>
    <row r="263" spans="1:19" ht="14.25">
      <c r="A263" s="1188" t="s">
        <v>694</v>
      </c>
      <c r="B263" s="1188"/>
      <c r="C263" s="1199"/>
      <c r="D263" s="511" t="s">
        <v>1195</v>
      </c>
      <c r="E263" s="427">
        <v>0</v>
      </c>
      <c r="F263" s="427">
        <v>0</v>
      </c>
      <c r="G263" s="427">
        <v>0</v>
      </c>
      <c r="H263" s="427">
        <v>0</v>
      </c>
      <c r="I263" s="427">
        <v>0</v>
      </c>
      <c r="J263" s="427">
        <v>0</v>
      </c>
      <c r="K263" s="427">
        <v>0</v>
      </c>
      <c r="L263" s="427">
        <v>0</v>
      </c>
      <c r="M263" s="427">
        <v>0</v>
      </c>
      <c r="N263" s="427">
        <v>0</v>
      </c>
      <c r="O263" s="1187">
        <v>0</v>
      </c>
      <c r="P263" s="1187"/>
      <c r="Q263" s="1187"/>
      <c r="R263" s="1187"/>
      <c r="S263" s="1187"/>
    </row>
    <row r="264" spans="1:19" ht="14.25">
      <c r="A264" s="1188" t="s">
        <v>822</v>
      </c>
      <c r="B264" s="1188"/>
      <c r="C264" s="1199"/>
      <c r="D264" s="511" t="s">
        <v>1196</v>
      </c>
      <c r="E264" s="427">
        <v>0</v>
      </c>
      <c r="F264" s="427">
        <v>0</v>
      </c>
      <c r="G264" s="427">
        <v>0</v>
      </c>
      <c r="H264" s="427">
        <v>0</v>
      </c>
      <c r="I264" s="427">
        <v>0</v>
      </c>
      <c r="J264" s="427">
        <v>0</v>
      </c>
      <c r="K264" s="427">
        <v>0</v>
      </c>
      <c r="L264" s="427">
        <v>0</v>
      </c>
      <c r="M264" s="427">
        <v>0</v>
      </c>
      <c r="N264" s="427">
        <v>0</v>
      </c>
      <c r="O264" s="1187">
        <v>0</v>
      </c>
      <c r="P264" s="1187"/>
      <c r="Q264" s="1187"/>
      <c r="R264" s="1187"/>
      <c r="S264" s="1187"/>
    </row>
    <row r="265" spans="1:19" ht="14.25">
      <c r="A265" s="1188" t="s">
        <v>696</v>
      </c>
      <c r="B265" s="1188"/>
      <c r="C265" s="511" t="s">
        <v>1197</v>
      </c>
      <c r="D265" s="511"/>
      <c r="E265" s="427">
        <v>0</v>
      </c>
      <c r="F265" s="427">
        <v>0</v>
      </c>
      <c r="G265" s="427">
        <v>0</v>
      </c>
      <c r="H265" s="427">
        <v>0</v>
      </c>
      <c r="I265" s="427">
        <v>0</v>
      </c>
      <c r="J265" s="427">
        <v>0</v>
      </c>
      <c r="K265" s="427">
        <v>0</v>
      </c>
      <c r="L265" s="427">
        <v>0</v>
      </c>
      <c r="M265" s="427">
        <v>0</v>
      </c>
      <c r="N265" s="427">
        <v>0</v>
      </c>
      <c r="O265" s="1187">
        <v>0</v>
      </c>
      <c r="P265" s="1187"/>
      <c r="Q265" s="1187"/>
      <c r="R265" s="1187"/>
      <c r="S265" s="1187"/>
    </row>
    <row r="268" ht="15" thickBot="1"/>
    <row r="269" spans="1:19" ht="18.75" thickBot="1">
      <c r="A269" s="337" t="s">
        <v>1169</v>
      </c>
      <c r="B269" s="493">
        <v>13</v>
      </c>
      <c r="C269" s="494" t="s">
        <v>1198</v>
      </c>
      <c r="D269" s="495"/>
      <c r="E269" s="495"/>
      <c r="F269" s="442"/>
      <c r="G269" s="442"/>
      <c r="H269" s="442"/>
      <c r="I269" s="898" t="s">
        <v>903</v>
      </c>
      <c r="J269" s="898"/>
      <c r="K269" s="898"/>
      <c r="L269" s="898"/>
      <c r="M269" s="898"/>
      <c r="N269" s="919"/>
      <c r="O269" s="873" t="str">
        <f>'[1]elolap'!$P$35</f>
        <v>18449</v>
      </c>
      <c r="P269" s="874"/>
      <c r="Q269" s="874"/>
      <c r="R269" s="874"/>
      <c r="S269" s="875"/>
    </row>
    <row r="270" spans="1:19" ht="14.25">
      <c r="A270" s="1204" t="s">
        <v>904</v>
      </c>
      <c r="B270" s="900"/>
      <c r="C270" s="1066" t="s">
        <v>247</v>
      </c>
      <c r="D270" s="1067"/>
      <c r="E270" s="1074" t="s">
        <v>1199</v>
      </c>
      <c r="F270" s="544" t="s">
        <v>1111</v>
      </c>
      <c r="G270" s="545"/>
      <c r="H270" s="545"/>
      <c r="I270" s="545"/>
      <c r="J270" s="545"/>
      <c r="K270" s="545"/>
      <c r="L270" s="546"/>
      <c r="M270" s="1008" t="s">
        <v>1046</v>
      </c>
      <c r="N270" s="934" t="s">
        <v>1008</v>
      </c>
      <c r="O270" s="1012" t="s">
        <v>1128</v>
      </c>
      <c r="P270" s="1013"/>
      <c r="Q270" s="1013"/>
      <c r="R270" s="1013"/>
      <c r="S270" s="1014"/>
    </row>
    <row r="271" spans="1:19" ht="14.25">
      <c r="A271" s="901"/>
      <c r="B271" s="902"/>
      <c r="C271" s="1068"/>
      <c r="D271" s="1069"/>
      <c r="E271" s="1075"/>
      <c r="F271" s="547" t="s">
        <v>1113</v>
      </c>
      <c r="G271" s="548" t="s">
        <v>1114</v>
      </c>
      <c r="H271" s="548" t="s">
        <v>1115</v>
      </c>
      <c r="I271" s="548" t="s">
        <v>1116</v>
      </c>
      <c r="J271" s="548" t="s">
        <v>1117</v>
      </c>
      <c r="K271" s="501" t="s">
        <v>1118</v>
      </c>
      <c r="L271" s="549" t="s">
        <v>1119</v>
      </c>
      <c r="M271" s="1009"/>
      <c r="N271" s="935"/>
      <c r="O271" s="1015"/>
      <c r="P271" s="1016"/>
      <c r="Q271" s="1016"/>
      <c r="R271" s="1016"/>
      <c r="S271" s="1017"/>
    </row>
    <row r="272" spans="1:19" ht="14.25">
      <c r="A272" s="901"/>
      <c r="B272" s="902"/>
      <c r="C272" s="1068"/>
      <c r="D272" s="1069"/>
      <c r="E272" s="1083"/>
      <c r="F272" s="1126" t="s">
        <v>1200</v>
      </c>
      <c r="G272" s="1127"/>
      <c r="H272" s="1127"/>
      <c r="I272" s="1127"/>
      <c r="J272" s="1127"/>
      <c r="K272" s="1127"/>
      <c r="L272" s="1128"/>
      <c r="M272" s="1200" t="s">
        <v>916</v>
      </c>
      <c r="N272" s="1201"/>
      <c r="O272" s="1018"/>
      <c r="P272" s="1019"/>
      <c r="Q272" s="1019"/>
      <c r="R272" s="1019"/>
      <c r="S272" s="1020"/>
    </row>
    <row r="273" spans="1:19" ht="14.25">
      <c r="A273" s="903"/>
      <c r="B273" s="904"/>
      <c r="C273" s="1202"/>
      <c r="D273" s="1203"/>
      <c r="E273" s="510" t="s">
        <v>917</v>
      </c>
      <c r="F273" s="510" t="s">
        <v>918</v>
      </c>
      <c r="G273" s="510" t="s">
        <v>919</v>
      </c>
      <c r="H273" s="510" t="s">
        <v>920</v>
      </c>
      <c r="I273" s="510" t="s">
        <v>921</v>
      </c>
      <c r="J273" s="510" t="s">
        <v>922</v>
      </c>
      <c r="K273" s="550" t="s">
        <v>923</v>
      </c>
      <c r="L273" s="537" t="s">
        <v>959</v>
      </c>
      <c r="M273" s="424" t="s">
        <v>960</v>
      </c>
      <c r="N273" s="424" t="s">
        <v>961</v>
      </c>
      <c r="O273" s="1078" t="s">
        <v>962</v>
      </c>
      <c r="P273" s="1079"/>
      <c r="Q273" s="1079"/>
      <c r="R273" s="1079"/>
      <c r="S273" s="1080"/>
    </row>
    <row r="274" spans="1:19" ht="14.25">
      <c r="A274" s="1188" t="s">
        <v>796</v>
      </c>
      <c r="B274" s="1188"/>
      <c r="C274" s="521" t="s">
        <v>1201</v>
      </c>
      <c r="D274" s="521"/>
      <c r="E274" s="427">
        <v>2</v>
      </c>
      <c r="F274" s="427">
        <v>0</v>
      </c>
      <c r="G274" s="427">
        <v>0</v>
      </c>
      <c r="H274" s="427">
        <v>1</v>
      </c>
      <c r="I274" s="427">
        <v>0</v>
      </c>
      <c r="J274" s="427">
        <v>1</v>
      </c>
      <c r="K274" s="427">
        <v>0</v>
      </c>
      <c r="L274" s="427">
        <v>0</v>
      </c>
      <c r="M274" s="427">
        <v>36534</v>
      </c>
      <c r="N274" s="427">
        <v>170638</v>
      </c>
      <c r="O274" s="1187">
        <v>70</v>
      </c>
      <c r="P274" s="1187"/>
      <c r="Q274" s="1187"/>
      <c r="R274" s="1187"/>
      <c r="S274" s="1187"/>
    </row>
    <row r="275" spans="1:19" ht="14.25">
      <c r="A275" s="1188" t="s">
        <v>682</v>
      </c>
      <c r="B275" s="1188"/>
      <c r="C275" s="538" t="s">
        <v>1185</v>
      </c>
      <c r="D275" s="539"/>
      <c r="E275" s="427">
        <v>1</v>
      </c>
      <c r="F275" s="427">
        <v>0</v>
      </c>
      <c r="G275" s="427">
        <v>0</v>
      </c>
      <c r="H275" s="427">
        <v>0</v>
      </c>
      <c r="I275" s="427">
        <v>0</v>
      </c>
      <c r="J275" s="427">
        <v>1</v>
      </c>
      <c r="K275" s="427">
        <v>0</v>
      </c>
      <c r="L275" s="427">
        <v>0</v>
      </c>
      <c r="M275" s="427">
        <v>6415</v>
      </c>
      <c r="N275" s="427">
        <v>23840</v>
      </c>
      <c r="O275" s="1187">
        <v>76</v>
      </c>
      <c r="P275" s="1187"/>
      <c r="Q275" s="1187"/>
      <c r="R275" s="1187"/>
      <c r="S275" s="1187"/>
    </row>
    <row r="276" spans="1:19" ht="14.25">
      <c r="A276" s="1188" t="s">
        <v>799</v>
      </c>
      <c r="B276" s="1188"/>
      <c r="C276" s="511" t="s">
        <v>1186</v>
      </c>
      <c r="D276" s="511"/>
      <c r="E276" s="427">
        <v>1</v>
      </c>
      <c r="F276" s="427">
        <v>0</v>
      </c>
      <c r="G276" s="427">
        <v>0</v>
      </c>
      <c r="H276" s="427">
        <v>1</v>
      </c>
      <c r="I276" s="427">
        <v>0</v>
      </c>
      <c r="J276" s="427">
        <v>0</v>
      </c>
      <c r="K276" s="427">
        <v>0</v>
      </c>
      <c r="L276" s="427">
        <v>0</v>
      </c>
      <c r="M276" s="427">
        <v>30119</v>
      </c>
      <c r="N276" s="427">
        <v>146798</v>
      </c>
      <c r="O276" s="1187">
        <v>69</v>
      </c>
      <c r="P276" s="1187"/>
      <c r="Q276" s="1187"/>
      <c r="R276" s="1187"/>
      <c r="S276" s="1187"/>
    </row>
    <row r="277" spans="1:19" ht="14.25">
      <c r="A277" s="1188" t="s">
        <v>684</v>
      </c>
      <c r="B277" s="1188"/>
      <c r="C277" s="511" t="s">
        <v>1187</v>
      </c>
      <c r="D277" s="511"/>
      <c r="E277" s="427">
        <v>0</v>
      </c>
      <c r="F277" s="427">
        <v>0</v>
      </c>
      <c r="G277" s="427">
        <v>0</v>
      </c>
      <c r="H277" s="427">
        <v>0</v>
      </c>
      <c r="I277" s="427">
        <v>0</v>
      </c>
      <c r="J277" s="427">
        <v>0</v>
      </c>
      <c r="K277" s="427">
        <v>0</v>
      </c>
      <c r="L277" s="427">
        <v>0</v>
      </c>
      <c r="M277" s="427">
        <v>0</v>
      </c>
      <c r="N277" s="427">
        <v>0</v>
      </c>
      <c r="O277" s="1187">
        <v>0</v>
      </c>
      <c r="P277" s="1187"/>
      <c r="Q277" s="1187"/>
      <c r="R277" s="1187"/>
      <c r="S277" s="1187"/>
    </row>
    <row r="278" spans="1:19" ht="14.25">
      <c r="A278" s="1188" t="s">
        <v>686</v>
      </c>
      <c r="B278" s="1188"/>
      <c r="C278" s="511" t="s">
        <v>1188</v>
      </c>
      <c r="D278" s="511"/>
      <c r="E278" s="427">
        <v>0</v>
      </c>
      <c r="F278" s="427">
        <v>0</v>
      </c>
      <c r="G278" s="427">
        <v>0</v>
      </c>
      <c r="H278" s="427">
        <v>0</v>
      </c>
      <c r="I278" s="427">
        <v>0</v>
      </c>
      <c r="J278" s="427">
        <v>0</v>
      </c>
      <c r="K278" s="427">
        <v>0</v>
      </c>
      <c r="L278" s="427">
        <v>0</v>
      </c>
      <c r="M278" s="427">
        <v>0</v>
      </c>
      <c r="N278" s="427">
        <v>0</v>
      </c>
      <c r="O278" s="1187">
        <v>0</v>
      </c>
      <c r="P278" s="1187"/>
      <c r="Q278" s="1187"/>
      <c r="R278" s="1187"/>
      <c r="S278" s="1187"/>
    </row>
    <row r="279" spans="1:19" ht="14.25">
      <c r="A279" s="1188" t="s">
        <v>688</v>
      </c>
      <c r="B279" s="1188"/>
      <c r="C279" s="511" t="s">
        <v>1189</v>
      </c>
      <c r="D279" s="511"/>
      <c r="E279" s="427">
        <v>0</v>
      </c>
      <c r="F279" s="427">
        <v>0</v>
      </c>
      <c r="G279" s="427">
        <v>0</v>
      </c>
      <c r="H279" s="427">
        <v>0</v>
      </c>
      <c r="I279" s="427">
        <v>0</v>
      </c>
      <c r="J279" s="427">
        <v>0</v>
      </c>
      <c r="K279" s="427">
        <v>0</v>
      </c>
      <c r="L279" s="427">
        <v>0</v>
      </c>
      <c r="M279" s="427">
        <v>0</v>
      </c>
      <c r="N279" s="427">
        <v>0</v>
      </c>
      <c r="O279" s="1187">
        <v>0</v>
      </c>
      <c r="P279" s="1187"/>
      <c r="Q279" s="1187"/>
      <c r="R279" s="1187"/>
      <c r="S279" s="1187"/>
    </row>
    <row r="280" spans="1:19" ht="14.25">
      <c r="A280" s="1188" t="s">
        <v>804</v>
      </c>
      <c r="B280" s="1188"/>
      <c r="C280" s="551" t="s">
        <v>1190</v>
      </c>
      <c r="D280" s="551"/>
      <c r="E280" s="427">
        <v>0</v>
      </c>
      <c r="F280" s="427">
        <v>0</v>
      </c>
      <c r="G280" s="427">
        <v>0</v>
      </c>
      <c r="H280" s="427">
        <v>0</v>
      </c>
      <c r="I280" s="427">
        <v>0</v>
      </c>
      <c r="J280" s="427">
        <v>0</v>
      </c>
      <c r="K280" s="427">
        <v>0</v>
      </c>
      <c r="L280" s="427">
        <v>0</v>
      </c>
      <c r="M280" s="427">
        <v>0</v>
      </c>
      <c r="N280" s="427">
        <v>0</v>
      </c>
      <c r="O280" s="1187">
        <v>0</v>
      </c>
      <c r="P280" s="1187"/>
      <c r="Q280" s="1187"/>
      <c r="R280" s="1187"/>
      <c r="S280" s="1187"/>
    </row>
    <row r="281" spans="1:19" ht="14.25">
      <c r="A281" s="1188" t="s">
        <v>690</v>
      </c>
      <c r="B281" s="1188"/>
      <c r="C281" s="551" t="s">
        <v>1191</v>
      </c>
      <c r="D281" s="551"/>
      <c r="E281" s="427">
        <v>0</v>
      </c>
      <c r="F281" s="427">
        <v>0</v>
      </c>
      <c r="G281" s="427">
        <v>0</v>
      </c>
      <c r="H281" s="427">
        <v>0</v>
      </c>
      <c r="I281" s="427">
        <v>0</v>
      </c>
      <c r="J281" s="427">
        <v>0</v>
      </c>
      <c r="K281" s="427">
        <v>0</v>
      </c>
      <c r="L281" s="427">
        <v>0</v>
      </c>
      <c r="M281" s="427">
        <v>0</v>
      </c>
      <c r="N281" s="427">
        <v>0</v>
      </c>
      <c r="O281" s="1187">
        <v>0</v>
      </c>
      <c r="P281" s="1187"/>
      <c r="Q281" s="1187"/>
      <c r="R281" s="1187"/>
      <c r="S281" s="1187"/>
    </row>
    <row r="282" spans="1:19" ht="14.25">
      <c r="A282" s="1188" t="s">
        <v>818</v>
      </c>
      <c r="B282" s="1188"/>
      <c r="C282" s="511" t="s">
        <v>1192</v>
      </c>
      <c r="D282" s="511"/>
      <c r="E282" s="427">
        <v>0</v>
      </c>
      <c r="F282" s="427">
        <v>0</v>
      </c>
      <c r="G282" s="427">
        <v>0</v>
      </c>
      <c r="H282" s="427">
        <v>0</v>
      </c>
      <c r="I282" s="427">
        <v>0</v>
      </c>
      <c r="J282" s="427">
        <v>0</v>
      </c>
      <c r="K282" s="427">
        <v>0</v>
      </c>
      <c r="L282" s="427">
        <v>0</v>
      </c>
      <c r="M282" s="427">
        <v>0</v>
      </c>
      <c r="N282" s="427">
        <v>0</v>
      </c>
      <c r="O282" s="1187">
        <v>0</v>
      </c>
      <c r="P282" s="1187"/>
      <c r="Q282" s="1187"/>
      <c r="R282" s="1187"/>
      <c r="S282" s="1187"/>
    </row>
    <row r="283" spans="1:19" ht="14.25">
      <c r="A283" s="1188" t="s">
        <v>692</v>
      </c>
      <c r="B283" s="1188"/>
      <c r="C283" s="1199" t="s">
        <v>1193</v>
      </c>
      <c r="D283" s="511" t="s">
        <v>1194</v>
      </c>
      <c r="E283" s="427">
        <v>0</v>
      </c>
      <c r="F283" s="427">
        <v>0</v>
      </c>
      <c r="G283" s="427">
        <v>0</v>
      </c>
      <c r="H283" s="427">
        <v>0</v>
      </c>
      <c r="I283" s="427">
        <v>0</v>
      </c>
      <c r="J283" s="427">
        <v>0</v>
      </c>
      <c r="K283" s="427">
        <v>0</v>
      </c>
      <c r="L283" s="427">
        <v>0</v>
      </c>
      <c r="M283" s="427">
        <v>0</v>
      </c>
      <c r="N283" s="427">
        <v>0</v>
      </c>
      <c r="O283" s="1187">
        <v>0</v>
      </c>
      <c r="P283" s="1187"/>
      <c r="Q283" s="1187"/>
      <c r="R283" s="1187"/>
      <c r="S283" s="1187"/>
    </row>
    <row r="284" spans="1:19" ht="14.25">
      <c r="A284" s="1188" t="s">
        <v>694</v>
      </c>
      <c r="B284" s="1188"/>
      <c r="C284" s="1199"/>
      <c r="D284" s="511" t="s">
        <v>1195</v>
      </c>
      <c r="E284" s="427">
        <v>0</v>
      </c>
      <c r="F284" s="427">
        <v>0</v>
      </c>
      <c r="G284" s="427">
        <v>0</v>
      </c>
      <c r="H284" s="427">
        <v>0</v>
      </c>
      <c r="I284" s="427">
        <v>0</v>
      </c>
      <c r="J284" s="427">
        <v>0</v>
      </c>
      <c r="K284" s="427">
        <v>0</v>
      </c>
      <c r="L284" s="427">
        <v>0</v>
      </c>
      <c r="M284" s="427">
        <v>0</v>
      </c>
      <c r="N284" s="427">
        <v>0</v>
      </c>
      <c r="O284" s="1187">
        <v>0</v>
      </c>
      <c r="P284" s="1187"/>
      <c r="Q284" s="1187"/>
      <c r="R284" s="1187"/>
      <c r="S284" s="1187"/>
    </row>
    <row r="285" spans="1:19" ht="14.25">
      <c r="A285" s="1188" t="s">
        <v>822</v>
      </c>
      <c r="B285" s="1188"/>
      <c r="C285" s="1199"/>
      <c r="D285" s="511" t="s">
        <v>1196</v>
      </c>
      <c r="E285" s="427">
        <v>0</v>
      </c>
      <c r="F285" s="427">
        <v>0</v>
      </c>
      <c r="G285" s="427">
        <v>0</v>
      </c>
      <c r="H285" s="427">
        <v>0</v>
      </c>
      <c r="I285" s="427">
        <v>0</v>
      </c>
      <c r="J285" s="427">
        <v>0</v>
      </c>
      <c r="K285" s="427">
        <v>0</v>
      </c>
      <c r="L285" s="427">
        <v>0</v>
      </c>
      <c r="M285" s="427">
        <v>0</v>
      </c>
      <c r="N285" s="427">
        <v>0</v>
      </c>
      <c r="O285" s="1187">
        <v>0</v>
      </c>
      <c r="P285" s="1187"/>
      <c r="Q285" s="1187"/>
      <c r="R285" s="1187"/>
      <c r="S285" s="1187"/>
    </row>
    <row r="286" spans="1:19" ht="14.25">
      <c r="A286" s="1188" t="s">
        <v>696</v>
      </c>
      <c r="B286" s="1188"/>
      <c r="C286" s="511" t="s">
        <v>1197</v>
      </c>
      <c r="D286" s="511"/>
      <c r="E286" s="427">
        <v>0</v>
      </c>
      <c r="F286" s="427">
        <v>0</v>
      </c>
      <c r="G286" s="427">
        <v>0</v>
      </c>
      <c r="H286" s="427">
        <v>0</v>
      </c>
      <c r="I286" s="427">
        <v>0</v>
      </c>
      <c r="J286" s="427">
        <v>0</v>
      </c>
      <c r="K286" s="427">
        <v>0</v>
      </c>
      <c r="L286" s="427">
        <v>0</v>
      </c>
      <c r="M286" s="427">
        <v>0</v>
      </c>
      <c r="N286" s="427">
        <v>0</v>
      </c>
      <c r="O286" s="1187">
        <v>0</v>
      </c>
      <c r="P286" s="1187"/>
      <c r="Q286" s="1187"/>
      <c r="R286" s="1187"/>
      <c r="S286" s="1187"/>
    </row>
    <row r="289" ht="15" thickBot="1"/>
    <row r="290" spans="1:16" ht="18.75" thickBot="1">
      <c r="A290" s="410" t="s">
        <v>1202</v>
      </c>
      <c r="B290" s="552" t="s">
        <v>1203</v>
      </c>
      <c r="C290" s="553" t="s">
        <v>1204</v>
      </c>
      <c r="D290" s="553"/>
      <c r="E290" s="554"/>
      <c r="F290" s="554"/>
      <c r="G290" s="898" t="s">
        <v>903</v>
      </c>
      <c r="H290" s="898"/>
      <c r="I290" s="898"/>
      <c r="J290" s="898"/>
      <c r="K290" s="919"/>
      <c r="L290" s="873" t="str">
        <f>'[1]elolap'!$P$35</f>
        <v>18449</v>
      </c>
      <c r="M290" s="874"/>
      <c r="N290" s="874"/>
      <c r="O290" s="874"/>
      <c r="P290" s="875"/>
    </row>
    <row r="291" spans="1:16" ht="14.25">
      <c r="A291" s="1025" t="s">
        <v>904</v>
      </c>
      <c r="B291" s="1026"/>
      <c r="C291" s="1189" t="s">
        <v>247</v>
      </c>
      <c r="D291" s="1190"/>
      <c r="E291" s="1051" t="s">
        <v>1205</v>
      </c>
      <c r="F291" s="1193" t="s">
        <v>1144</v>
      </c>
      <c r="G291" s="1194"/>
      <c r="H291" s="1194"/>
      <c r="I291" s="1194"/>
      <c r="J291" s="1194"/>
      <c r="K291" s="1194"/>
      <c r="L291" s="1194"/>
      <c r="M291" s="1194"/>
      <c r="N291" s="1194"/>
      <c r="O291" s="1194"/>
      <c r="P291" s="1195"/>
    </row>
    <row r="292" spans="1:16" ht="14.25">
      <c r="A292" s="1025"/>
      <c r="B292" s="1026"/>
      <c r="C292" s="1191"/>
      <c r="D292" s="1192"/>
      <c r="E292" s="1052"/>
      <c r="F292" s="1196" t="s">
        <v>1206</v>
      </c>
      <c r="G292" s="1176" t="s">
        <v>1207</v>
      </c>
      <c r="H292" s="1176" t="s">
        <v>1208</v>
      </c>
      <c r="I292" s="1176" t="s">
        <v>1209</v>
      </c>
      <c r="J292" s="1176" t="s">
        <v>1210</v>
      </c>
      <c r="K292" s="1178" t="s">
        <v>1211</v>
      </c>
      <c r="L292" s="1179"/>
      <c r="M292" s="1179"/>
      <c r="N292" s="1179"/>
      <c r="O292" s="1179"/>
      <c r="P292" s="1180"/>
    </row>
    <row r="293" spans="1:16" ht="14.25">
      <c r="A293" s="1025"/>
      <c r="B293" s="1026"/>
      <c r="C293" s="1191"/>
      <c r="D293" s="1192"/>
      <c r="E293" s="1052"/>
      <c r="F293" s="1197"/>
      <c r="G293" s="1104"/>
      <c r="H293" s="1104"/>
      <c r="I293" s="1104"/>
      <c r="J293" s="1104"/>
      <c r="K293" s="1181"/>
      <c r="L293" s="1182"/>
      <c r="M293" s="1182"/>
      <c r="N293" s="1182"/>
      <c r="O293" s="1182"/>
      <c r="P293" s="1183"/>
    </row>
    <row r="294" spans="1:16" ht="14.25">
      <c r="A294" s="1025"/>
      <c r="B294" s="1026"/>
      <c r="C294" s="1191"/>
      <c r="D294" s="1192"/>
      <c r="E294" s="1053"/>
      <c r="F294" s="1198"/>
      <c r="G294" s="1177"/>
      <c r="H294" s="1104"/>
      <c r="I294" s="1104"/>
      <c r="J294" s="1104"/>
      <c r="K294" s="1184"/>
      <c r="L294" s="1185"/>
      <c r="M294" s="1185"/>
      <c r="N294" s="1185"/>
      <c r="O294" s="1185"/>
      <c r="P294" s="1186"/>
    </row>
    <row r="295" spans="1:16" ht="14.25">
      <c r="A295" s="1027"/>
      <c r="B295" s="1028"/>
      <c r="C295" s="1035"/>
      <c r="D295" s="1036"/>
      <c r="E295" s="559" t="s">
        <v>917</v>
      </c>
      <c r="F295" s="560" t="s">
        <v>918</v>
      </c>
      <c r="G295" s="561" t="s">
        <v>919</v>
      </c>
      <c r="H295" s="561" t="s">
        <v>920</v>
      </c>
      <c r="I295" s="561" t="s">
        <v>921</v>
      </c>
      <c r="J295" s="561" t="s">
        <v>922</v>
      </c>
      <c r="K295" s="1048" t="s">
        <v>923</v>
      </c>
      <c r="L295" s="1049"/>
      <c r="M295" s="1049"/>
      <c r="N295" s="1049"/>
      <c r="O295" s="1049"/>
      <c r="P295" s="1050"/>
    </row>
    <row r="296" spans="1:16" ht="14.25">
      <c r="A296" s="1037" t="s">
        <v>796</v>
      </c>
      <c r="B296" s="1038"/>
      <c r="C296" s="562" t="s">
        <v>1212</v>
      </c>
      <c r="D296" s="529"/>
      <c r="E296" s="427">
        <v>2</v>
      </c>
      <c r="F296" s="427">
        <v>1</v>
      </c>
      <c r="G296" s="427">
        <v>1</v>
      </c>
      <c r="H296" s="427">
        <v>0</v>
      </c>
      <c r="I296" s="427">
        <v>0</v>
      </c>
      <c r="J296" s="427">
        <v>0</v>
      </c>
      <c r="K296" s="1173">
        <v>0</v>
      </c>
      <c r="L296" s="1174"/>
      <c r="M296" s="1174"/>
      <c r="N296" s="1174"/>
      <c r="O296" s="1174"/>
      <c r="P296" s="1175"/>
    </row>
    <row r="297" spans="1:16" ht="14.25">
      <c r="A297" s="1037" t="s">
        <v>682</v>
      </c>
      <c r="B297" s="1038"/>
      <c r="C297" s="971" t="s">
        <v>1213</v>
      </c>
      <c r="D297" s="492" t="s">
        <v>1151</v>
      </c>
      <c r="E297" s="427">
        <v>0</v>
      </c>
      <c r="F297" s="427">
        <v>0</v>
      </c>
      <c r="G297" s="427">
        <v>0</v>
      </c>
      <c r="H297" s="427">
        <v>0</v>
      </c>
      <c r="I297" s="427">
        <v>0</v>
      </c>
      <c r="J297" s="427">
        <v>0</v>
      </c>
      <c r="K297" s="1173">
        <v>0</v>
      </c>
      <c r="L297" s="1174"/>
      <c r="M297" s="1174"/>
      <c r="N297" s="1174"/>
      <c r="O297" s="1174"/>
      <c r="P297" s="1175"/>
    </row>
    <row r="298" spans="1:16" ht="14.25">
      <c r="A298" s="1037" t="s">
        <v>799</v>
      </c>
      <c r="B298" s="1038"/>
      <c r="C298" s="971"/>
      <c r="D298" s="492" t="s">
        <v>1214</v>
      </c>
      <c r="E298" s="427">
        <v>2</v>
      </c>
      <c r="F298" s="427">
        <v>1</v>
      </c>
      <c r="G298" s="427">
        <v>1</v>
      </c>
      <c r="H298" s="427">
        <v>0</v>
      </c>
      <c r="I298" s="427">
        <v>0</v>
      </c>
      <c r="J298" s="427">
        <v>0</v>
      </c>
      <c r="K298" s="1173">
        <v>0</v>
      </c>
      <c r="L298" s="1174"/>
      <c r="M298" s="1174"/>
      <c r="N298" s="1174"/>
      <c r="O298" s="1174"/>
      <c r="P298" s="1175"/>
    </row>
    <row r="299" spans="1:16" ht="14.25">
      <c r="A299" s="1037" t="s">
        <v>684</v>
      </c>
      <c r="B299" s="1038"/>
      <c r="C299" s="971"/>
      <c r="D299" s="492" t="s">
        <v>1156</v>
      </c>
      <c r="E299" s="427">
        <v>0</v>
      </c>
      <c r="F299" s="427">
        <v>0</v>
      </c>
      <c r="G299" s="427">
        <v>0</v>
      </c>
      <c r="H299" s="427">
        <v>0</v>
      </c>
      <c r="I299" s="427">
        <v>0</v>
      </c>
      <c r="J299" s="427">
        <v>0</v>
      </c>
      <c r="K299" s="1173">
        <v>0</v>
      </c>
      <c r="L299" s="1174"/>
      <c r="M299" s="1174"/>
      <c r="N299" s="1174"/>
      <c r="O299" s="1174"/>
      <c r="P299" s="1175"/>
    </row>
    <row r="300" spans="1:16" ht="14.25">
      <c r="A300" s="1037" t="s">
        <v>686</v>
      </c>
      <c r="B300" s="1038"/>
      <c r="C300" s="971" t="s">
        <v>1215</v>
      </c>
      <c r="D300" s="492" t="s">
        <v>1158</v>
      </c>
      <c r="E300" s="427">
        <v>0</v>
      </c>
      <c r="F300" s="427">
        <v>0</v>
      </c>
      <c r="G300" s="427">
        <v>0</v>
      </c>
      <c r="H300" s="427">
        <v>0</v>
      </c>
      <c r="I300" s="427">
        <v>0</v>
      </c>
      <c r="J300" s="427">
        <v>0</v>
      </c>
      <c r="K300" s="1173">
        <v>0</v>
      </c>
      <c r="L300" s="1174"/>
      <c r="M300" s="1174"/>
      <c r="N300" s="1174"/>
      <c r="O300" s="1174"/>
      <c r="P300" s="1175"/>
    </row>
    <row r="301" spans="1:16" ht="14.25">
      <c r="A301" s="1037" t="s">
        <v>688</v>
      </c>
      <c r="B301" s="1038"/>
      <c r="C301" s="971"/>
      <c r="D301" s="492" t="s">
        <v>1159</v>
      </c>
      <c r="E301" s="427">
        <v>0</v>
      </c>
      <c r="F301" s="427">
        <v>0</v>
      </c>
      <c r="G301" s="427">
        <v>0</v>
      </c>
      <c r="H301" s="427">
        <v>0</v>
      </c>
      <c r="I301" s="427">
        <v>0</v>
      </c>
      <c r="J301" s="427">
        <v>0</v>
      </c>
      <c r="K301" s="1173">
        <v>0</v>
      </c>
      <c r="L301" s="1174"/>
      <c r="M301" s="1174"/>
      <c r="N301" s="1174"/>
      <c r="O301" s="1174"/>
      <c r="P301" s="1175"/>
    </row>
    <row r="302" spans="1:16" ht="14.25">
      <c r="A302" s="1037" t="s">
        <v>804</v>
      </c>
      <c r="B302" s="1038"/>
      <c r="C302" s="971"/>
      <c r="D302" s="492" t="s">
        <v>1160</v>
      </c>
      <c r="E302" s="427">
        <v>2</v>
      </c>
      <c r="F302" s="427">
        <v>1</v>
      </c>
      <c r="G302" s="427">
        <v>1</v>
      </c>
      <c r="H302" s="427">
        <v>0</v>
      </c>
      <c r="I302" s="427">
        <v>0</v>
      </c>
      <c r="J302" s="427">
        <v>0</v>
      </c>
      <c r="K302" s="1173">
        <v>0</v>
      </c>
      <c r="L302" s="1174"/>
      <c r="M302" s="1174"/>
      <c r="N302" s="1174"/>
      <c r="O302" s="1174"/>
      <c r="P302" s="1175"/>
    </row>
    <row r="303" spans="1:16" ht="14.25">
      <c r="A303" s="1037" t="s">
        <v>690</v>
      </c>
      <c r="B303" s="1038"/>
      <c r="C303" s="971"/>
      <c r="D303" s="492" t="s">
        <v>1161</v>
      </c>
      <c r="E303" s="427">
        <v>0</v>
      </c>
      <c r="F303" s="427">
        <v>0</v>
      </c>
      <c r="G303" s="427">
        <v>0</v>
      </c>
      <c r="H303" s="427">
        <v>0</v>
      </c>
      <c r="I303" s="427">
        <v>0</v>
      </c>
      <c r="J303" s="427">
        <v>0</v>
      </c>
      <c r="K303" s="1173">
        <v>0</v>
      </c>
      <c r="L303" s="1174"/>
      <c r="M303" s="1174"/>
      <c r="N303" s="1174"/>
      <c r="O303" s="1174"/>
      <c r="P303" s="1175"/>
    </row>
    <row r="304" spans="1:16" ht="14.25">
      <c r="A304" s="1037" t="s">
        <v>818</v>
      </c>
      <c r="B304" s="1038"/>
      <c r="C304" s="971" t="s">
        <v>1216</v>
      </c>
      <c r="D304" s="492" t="s">
        <v>1163</v>
      </c>
      <c r="E304" s="427">
        <v>1</v>
      </c>
      <c r="F304" s="427">
        <v>0</v>
      </c>
      <c r="G304" s="427">
        <v>1</v>
      </c>
      <c r="H304" s="427">
        <v>0</v>
      </c>
      <c r="I304" s="427">
        <v>0</v>
      </c>
      <c r="J304" s="427">
        <v>0</v>
      </c>
      <c r="K304" s="1173">
        <v>0</v>
      </c>
      <c r="L304" s="1174"/>
      <c r="M304" s="1174"/>
      <c r="N304" s="1174"/>
      <c r="O304" s="1174"/>
      <c r="P304" s="1175"/>
    </row>
    <row r="305" spans="1:16" ht="14.25">
      <c r="A305" s="1037" t="s">
        <v>692</v>
      </c>
      <c r="B305" s="1038"/>
      <c r="C305" s="971"/>
      <c r="D305" s="492" t="s">
        <v>1164</v>
      </c>
      <c r="E305" s="427">
        <v>2</v>
      </c>
      <c r="F305" s="427">
        <v>1</v>
      </c>
      <c r="G305" s="427">
        <v>1</v>
      </c>
      <c r="H305" s="427">
        <v>0</v>
      </c>
      <c r="I305" s="427">
        <v>0</v>
      </c>
      <c r="J305" s="427">
        <v>0</v>
      </c>
      <c r="K305" s="1173">
        <v>0</v>
      </c>
      <c r="L305" s="1174"/>
      <c r="M305" s="1174"/>
      <c r="N305" s="1174"/>
      <c r="O305" s="1174"/>
      <c r="P305" s="1175"/>
    </row>
    <row r="306" spans="1:16" ht="14.25">
      <c r="A306" s="1037" t="s">
        <v>694</v>
      </c>
      <c r="B306" s="1038"/>
      <c r="C306" s="971"/>
      <c r="D306" s="492" t="s">
        <v>1217</v>
      </c>
      <c r="E306" s="427">
        <v>0</v>
      </c>
      <c r="F306" s="427">
        <v>0</v>
      </c>
      <c r="G306" s="427">
        <v>0</v>
      </c>
      <c r="H306" s="427">
        <v>0</v>
      </c>
      <c r="I306" s="427">
        <v>0</v>
      </c>
      <c r="J306" s="427">
        <v>0</v>
      </c>
      <c r="K306" s="1173">
        <v>0</v>
      </c>
      <c r="L306" s="1174"/>
      <c r="M306" s="1174"/>
      <c r="N306" s="1174"/>
      <c r="O306" s="1174"/>
      <c r="P306" s="1175"/>
    </row>
    <row r="307" spans="1:16" ht="14.25">
      <c r="A307" s="1037" t="s">
        <v>822</v>
      </c>
      <c r="B307" s="1038"/>
      <c r="C307" s="971"/>
      <c r="D307" s="492" t="s">
        <v>1218</v>
      </c>
      <c r="E307" s="427">
        <v>0</v>
      </c>
      <c r="F307" s="427">
        <v>0</v>
      </c>
      <c r="G307" s="427">
        <v>0</v>
      </c>
      <c r="H307" s="427">
        <v>0</v>
      </c>
      <c r="I307" s="427">
        <v>0</v>
      </c>
      <c r="J307" s="427">
        <v>0</v>
      </c>
      <c r="K307" s="1173">
        <v>0</v>
      </c>
      <c r="L307" s="1174"/>
      <c r="M307" s="1174"/>
      <c r="N307" s="1174"/>
      <c r="O307" s="1174"/>
      <c r="P307" s="1175"/>
    </row>
    <row r="308" spans="1:16" ht="14.25">
      <c r="A308" s="1037" t="s">
        <v>696</v>
      </c>
      <c r="B308" s="1038"/>
      <c r="C308" s="971"/>
      <c r="D308" s="492" t="s">
        <v>1219</v>
      </c>
      <c r="E308" s="427">
        <v>0</v>
      </c>
      <c r="F308" s="427">
        <v>0</v>
      </c>
      <c r="G308" s="427">
        <v>0</v>
      </c>
      <c r="H308" s="427">
        <v>0</v>
      </c>
      <c r="I308" s="427">
        <v>0</v>
      </c>
      <c r="J308" s="427">
        <v>0</v>
      </c>
      <c r="K308" s="1173">
        <v>0</v>
      </c>
      <c r="L308" s="1174"/>
      <c r="M308" s="1174"/>
      <c r="N308" s="1174"/>
      <c r="O308" s="1174"/>
      <c r="P308" s="1175"/>
    </row>
    <row r="309" spans="1:16" ht="14.25">
      <c r="A309" s="1037" t="s">
        <v>825</v>
      </c>
      <c r="B309" s="1038"/>
      <c r="C309" s="971"/>
      <c r="D309" s="492" t="s">
        <v>1161</v>
      </c>
      <c r="E309" s="427">
        <v>0</v>
      </c>
      <c r="F309" s="427">
        <v>0</v>
      </c>
      <c r="G309" s="427">
        <v>0</v>
      </c>
      <c r="H309" s="427">
        <v>0</v>
      </c>
      <c r="I309" s="427">
        <v>0</v>
      </c>
      <c r="J309" s="427">
        <v>0</v>
      </c>
      <c r="K309" s="1173">
        <v>0</v>
      </c>
      <c r="L309" s="1174"/>
      <c r="M309" s="1174"/>
      <c r="N309" s="1174"/>
      <c r="O309" s="1174"/>
      <c r="P309" s="1175"/>
    </row>
    <row r="310" spans="1:16" ht="14.25">
      <c r="A310" s="1037" t="s">
        <v>806</v>
      </c>
      <c r="B310" s="1038"/>
      <c r="C310" s="971" t="s">
        <v>1220</v>
      </c>
      <c r="D310" s="492" t="s">
        <v>1221</v>
      </c>
      <c r="E310" s="427">
        <v>2</v>
      </c>
      <c r="F310" s="427">
        <v>1</v>
      </c>
      <c r="G310" s="427">
        <v>1</v>
      </c>
      <c r="H310" s="427">
        <v>0</v>
      </c>
      <c r="I310" s="427">
        <v>0</v>
      </c>
      <c r="J310" s="427">
        <v>0</v>
      </c>
      <c r="K310" s="1173">
        <v>0</v>
      </c>
      <c r="L310" s="1174"/>
      <c r="M310" s="1174"/>
      <c r="N310" s="1174"/>
      <c r="O310" s="1174"/>
      <c r="P310" s="1175"/>
    </row>
    <row r="311" spans="1:16" ht="14.25">
      <c r="A311" s="1037" t="s">
        <v>808</v>
      </c>
      <c r="B311" s="1038"/>
      <c r="C311" s="971"/>
      <c r="D311" s="492" t="s">
        <v>1222</v>
      </c>
      <c r="E311" s="427">
        <v>0</v>
      </c>
      <c r="F311" s="427">
        <v>0</v>
      </c>
      <c r="G311" s="427">
        <v>0</v>
      </c>
      <c r="H311" s="427">
        <v>0</v>
      </c>
      <c r="I311" s="427">
        <v>0</v>
      </c>
      <c r="J311" s="427">
        <v>0</v>
      </c>
      <c r="K311" s="1173">
        <v>0</v>
      </c>
      <c r="L311" s="1174"/>
      <c r="M311" s="1174"/>
      <c r="N311" s="1174"/>
      <c r="O311" s="1174"/>
      <c r="P311" s="1175"/>
    </row>
    <row r="315" ht="15" thickBot="1"/>
    <row r="316" spans="1:19" ht="18.75" thickBot="1">
      <c r="A316" s="563" t="s">
        <v>1169</v>
      </c>
      <c r="B316" s="564">
        <v>25</v>
      </c>
      <c r="C316" s="565" t="s">
        <v>1223</v>
      </c>
      <c r="D316" s="566"/>
      <c r="E316" s="566"/>
      <c r="F316" s="566"/>
      <c r="G316" s="566"/>
      <c r="H316" s="566"/>
      <c r="I316" s="898" t="s">
        <v>903</v>
      </c>
      <c r="J316" s="898"/>
      <c r="K316" s="898"/>
      <c r="L316" s="898"/>
      <c r="M316" s="898"/>
      <c r="N316" s="919"/>
      <c r="O316" s="873" t="str">
        <f>'[1]elolap'!$P$35</f>
        <v>18449</v>
      </c>
      <c r="P316" s="874"/>
      <c r="Q316" s="874"/>
      <c r="R316" s="874"/>
      <c r="S316" s="875"/>
    </row>
    <row r="317" spans="1:19" ht="14.25">
      <c r="A317" s="567"/>
      <c r="B317" s="568"/>
      <c r="C317" s="1157" t="s">
        <v>247</v>
      </c>
      <c r="D317" s="1158"/>
      <c r="E317" s="1159"/>
      <c r="F317" s="1023" t="s">
        <v>1109</v>
      </c>
      <c r="G317" s="1031"/>
      <c r="H317" s="1024"/>
      <c r="I317" s="1166" t="s">
        <v>1224</v>
      </c>
      <c r="J317" s="1166" t="s">
        <v>1225</v>
      </c>
      <c r="K317" s="1166" t="s">
        <v>1172</v>
      </c>
      <c r="L317" s="1168" t="s">
        <v>1173</v>
      </c>
      <c r="M317" s="1169"/>
      <c r="N317" s="1170" t="s">
        <v>1174</v>
      </c>
      <c r="O317" s="1171"/>
      <c r="P317" s="1171"/>
      <c r="Q317" s="1171"/>
      <c r="R317" s="1171"/>
      <c r="S317" s="1172"/>
    </row>
    <row r="318" spans="1:19" ht="14.25">
      <c r="A318" s="569" t="s">
        <v>1010</v>
      </c>
      <c r="B318" s="570"/>
      <c r="C318" s="1160"/>
      <c r="D318" s="1161"/>
      <c r="E318" s="1162"/>
      <c r="F318" s="1021" t="s">
        <v>1013</v>
      </c>
      <c r="G318" s="1023" t="s">
        <v>1112</v>
      </c>
      <c r="H318" s="1024"/>
      <c r="I318" s="1105"/>
      <c r="J318" s="1105"/>
      <c r="K318" s="1105"/>
      <c r="L318" s="571" t="s">
        <v>1177</v>
      </c>
      <c r="M318" s="571" t="s">
        <v>1178</v>
      </c>
      <c r="N318" s="1021" t="s">
        <v>1013</v>
      </c>
      <c r="O318" s="1146" t="s">
        <v>1226</v>
      </c>
      <c r="P318" s="1147"/>
      <c r="Q318" s="1147"/>
      <c r="R318" s="1147"/>
      <c r="S318" s="1148"/>
    </row>
    <row r="319" spans="1:19" ht="14.25">
      <c r="A319" s="569" t="s">
        <v>1012</v>
      </c>
      <c r="B319" s="570"/>
      <c r="C319" s="1160"/>
      <c r="D319" s="1161"/>
      <c r="E319" s="1162"/>
      <c r="F319" s="1022"/>
      <c r="G319" s="572" t="s">
        <v>913</v>
      </c>
      <c r="H319" s="573" t="s">
        <v>1227</v>
      </c>
      <c r="I319" s="1167"/>
      <c r="J319" s="1167"/>
      <c r="K319" s="1167"/>
      <c r="L319" s="574" t="s">
        <v>1182</v>
      </c>
      <c r="M319" s="575"/>
      <c r="N319" s="1022"/>
      <c r="O319" s="1107" t="s">
        <v>958</v>
      </c>
      <c r="P319" s="1149"/>
      <c r="Q319" s="1149"/>
      <c r="R319" s="1149"/>
      <c r="S319" s="1150"/>
    </row>
    <row r="320" spans="1:19" ht="14.25">
      <c r="A320" s="576"/>
      <c r="B320" s="577"/>
      <c r="C320" s="1163"/>
      <c r="D320" s="1164"/>
      <c r="E320" s="1165"/>
      <c r="F320" s="578" t="s">
        <v>917</v>
      </c>
      <c r="G320" s="579" t="s">
        <v>918</v>
      </c>
      <c r="H320" s="579" t="s">
        <v>919</v>
      </c>
      <c r="I320" s="579" t="s">
        <v>920</v>
      </c>
      <c r="J320" s="580" t="s">
        <v>921</v>
      </c>
      <c r="K320" s="579" t="s">
        <v>922</v>
      </c>
      <c r="L320" s="424" t="s">
        <v>923</v>
      </c>
      <c r="M320" s="424" t="s">
        <v>959</v>
      </c>
      <c r="N320" s="424" t="s">
        <v>960</v>
      </c>
      <c r="O320" s="1151" t="s">
        <v>961</v>
      </c>
      <c r="P320" s="1152"/>
      <c r="Q320" s="1152"/>
      <c r="R320" s="1152"/>
      <c r="S320" s="1153"/>
    </row>
    <row r="321" spans="1:19" ht="14.25">
      <c r="A321" s="1108" t="s">
        <v>796</v>
      </c>
      <c r="B321" s="1108"/>
      <c r="C321" s="1154" t="s">
        <v>1228</v>
      </c>
      <c r="D321" s="1155"/>
      <c r="E321" s="1156"/>
      <c r="F321" s="427">
        <v>0</v>
      </c>
      <c r="G321" s="427">
        <v>0</v>
      </c>
      <c r="H321" s="427">
        <v>0</v>
      </c>
      <c r="I321" s="427">
        <v>0</v>
      </c>
      <c r="J321" s="427">
        <v>0</v>
      </c>
      <c r="K321" s="427">
        <v>0</v>
      </c>
      <c r="L321" s="427">
        <v>0</v>
      </c>
      <c r="M321" s="427">
        <v>0</v>
      </c>
      <c r="N321" s="427">
        <v>0</v>
      </c>
      <c r="O321" s="945">
        <v>0</v>
      </c>
      <c r="P321" s="946"/>
      <c r="Q321" s="946"/>
      <c r="R321" s="946"/>
      <c r="S321" s="947"/>
    </row>
    <row r="322" spans="1:19" ht="14.25">
      <c r="A322" s="1108" t="s">
        <v>682</v>
      </c>
      <c r="B322" s="1108"/>
      <c r="C322" s="1140" t="s">
        <v>1229</v>
      </c>
      <c r="D322" s="1141"/>
      <c r="E322" s="1142"/>
      <c r="F322" s="427">
        <v>0</v>
      </c>
      <c r="G322" s="427">
        <v>0</v>
      </c>
      <c r="H322" s="427">
        <v>0</v>
      </c>
      <c r="I322" s="427">
        <v>0</v>
      </c>
      <c r="J322" s="427">
        <v>0</v>
      </c>
      <c r="K322" s="427">
        <v>0</v>
      </c>
      <c r="L322" s="427">
        <v>0</v>
      </c>
      <c r="M322" s="427">
        <v>0</v>
      </c>
      <c r="N322" s="427">
        <v>0</v>
      </c>
      <c r="O322" s="945">
        <v>0</v>
      </c>
      <c r="P322" s="946"/>
      <c r="Q322" s="946"/>
      <c r="R322" s="946"/>
      <c r="S322" s="947"/>
    </row>
    <row r="323" spans="1:19" ht="14.25">
      <c r="A323" s="1108" t="s">
        <v>799</v>
      </c>
      <c r="B323" s="1108"/>
      <c r="C323" s="1143" t="s">
        <v>1230</v>
      </c>
      <c r="D323" s="1144"/>
      <c r="E323" s="1145"/>
      <c r="F323" s="427">
        <v>1</v>
      </c>
      <c r="G323" s="427">
        <v>0</v>
      </c>
      <c r="H323" s="427">
        <v>1538</v>
      </c>
      <c r="I323" s="427">
        <v>1</v>
      </c>
      <c r="J323" s="427">
        <v>52</v>
      </c>
      <c r="K323" s="427">
        <v>0</v>
      </c>
      <c r="L323" s="427">
        <v>1</v>
      </c>
      <c r="M323" s="427">
        <v>0</v>
      </c>
      <c r="N323" s="427">
        <v>4</v>
      </c>
      <c r="O323" s="945">
        <v>52</v>
      </c>
      <c r="P323" s="946"/>
      <c r="Q323" s="946"/>
      <c r="R323" s="946"/>
      <c r="S323" s="947"/>
    </row>
    <row r="324" spans="1:19" ht="14.25">
      <c r="A324" s="1108" t="s">
        <v>684</v>
      </c>
      <c r="B324" s="1108"/>
      <c r="C324" s="1137" t="s">
        <v>1231</v>
      </c>
      <c r="D324" s="1138"/>
      <c r="E324" s="1139"/>
      <c r="F324" s="427">
        <v>1</v>
      </c>
      <c r="G324" s="427">
        <v>0</v>
      </c>
      <c r="H324" s="427">
        <v>3917</v>
      </c>
      <c r="I324" s="427">
        <v>1</v>
      </c>
      <c r="J324" s="427">
        <v>65</v>
      </c>
      <c r="K324" s="427">
        <v>0</v>
      </c>
      <c r="L324" s="427">
        <v>0</v>
      </c>
      <c r="M324" s="427">
        <v>1</v>
      </c>
      <c r="N324" s="427">
        <v>2</v>
      </c>
      <c r="O324" s="945">
        <v>27</v>
      </c>
      <c r="P324" s="946"/>
      <c r="Q324" s="946"/>
      <c r="R324" s="946"/>
      <c r="S324" s="947"/>
    </row>
    <row r="325" spans="1:19" ht="14.25">
      <c r="A325" s="1108" t="s">
        <v>686</v>
      </c>
      <c r="B325" s="1108"/>
      <c r="C325" s="1137" t="s">
        <v>1232</v>
      </c>
      <c r="D325" s="1138"/>
      <c r="E325" s="1139"/>
      <c r="F325" s="427">
        <v>0</v>
      </c>
      <c r="G325" s="427">
        <v>0</v>
      </c>
      <c r="H325" s="427">
        <v>0</v>
      </c>
      <c r="I325" s="427">
        <v>0</v>
      </c>
      <c r="J325" s="427">
        <v>0</v>
      </c>
      <c r="K325" s="427">
        <v>0</v>
      </c>
      <c r="L325" s="427">
        <v>0</v>
      </c>
      <c r="M325" s="427">
        <v>0</v>
      </c>
      <c r="N325" s="427">
        <v>0</v>
      </c>
      <c r="O325" s="945">
        <v>0</v>
      </c>
      <c r="P325" s="946"/>
      <c r="Q325" s="946"/>
      <c r="R325" s="946"/>
      <c r="S325" s="947"/>
    </row>
    <row r="326" spans="1:19" ht="15" thickBot="1">
      <c r="A326" s="582"/>
      <c r="B326" s="582"/>
      <c r="C326" s="583"/>
      <c r="D326" s="584"/>
      <c r="E326" s="584"/>
      <c r="F326" s="584"/>
      <c r="G326" s="584"/>
      <c r="H326" s="584"/>
      <c r="I326" s="584"/>
      <c r="J326" s="413"/>
      <c r="K326" s="413"/>
      <c r="L326" s="413"/>
      <c r="M326" s="413"/>
      <c r="N326" s="413"/>
      <c r="O326" s="413"/>
      <c r="P326" s="413"/>
      <c r="Q326" s="413"/>
      <c r="R326" s="413"/>
      <c r="S326" s="413"/>
    </row>
    <row r="327" spans="1:19" ht="18.75" thickBot="1">
      <c r="A327" s="585" t="s">
        <v>1169</v>
      </c>
      <c r="B327" s="586">
        <v>26</v>
      </c>
      <c r="C327" s="587" t="s">
        <v>1233</v>
      </c>
      <c r="D327" s="588"/>
      <c r="E327" s="588"/>
      <c r="F327" s="588"/>
      <c r="G327" s="588"/>
      <c r="H327" s="588"/>
      <c r="I327" s="589"/>
      <c r="J327" s="589"/>
      <c r="K327" s="589"/>
      <c r="L327" s="590"/>
      <c r="M327" s="566"/>
      <c r="N327" s="588"/>
      <c r="O327" s="591"/>
      <c r="P327" s="589"/>
      <c r="Q327" s="589"/>
      <c r="R327" s="589"/>
      <c r="S327" s="589"/>
    </row>
    <row r="328" spans="1:19" ht="14.25">
      <c r="A328" s="1068" t="s">
        <v>904</v>
      </c>
      <c r="B328" s="902"/>
      <c r="C328" s="1131" t="s">
        <v>247</v>
      </c>
      <c r="D328" s="1074" t="s">
        <v>1234</v>
      </c>
      <c r="E328" s="1133" t="s">
        <v>1111</v>
      </c>
      <c r="F328" s="1134"/>
      <c r="G328" s="1134"/>
      <c r="H328" s="1134"/>
      <c r="I328" s="1134"/>
      <c r="J328" s="1134"/>
      <c r="K328" s="1134"/>
      <c r="L328" s="1135"/>
      <c r="M328" s="1008" t="s">
        <v>1088</v>
      </c>
      <c r="N328" s="1010" t="s">
        <v>1008</v>
      </c>
      <c r="O328" s="1012" t="s">
        <v>1235</v>
      </c>
      <c r="P328" s="1013"/>
      <c r="Q328" s="1013"/>
      <c r="R328" s="1013"/>
      <c r="S328" s="1014"/>
    </row>
    <row r="329" spans="1:19" ht="14.25">
      <c r="A329" s="901"/>
      <c r="B329" s="902"/>
      <c r="C329" s="1132"/>
      <c r="D329" s="886"/>
      <c r="E329" s="592" t="s">
        <v>1113</v>
      </c>
      <c r="F329" s="548" t="s">
        <v>1114</v>
      </c>
      <c r="G329" s="548" t="s">
        <v>1115</v>
      </c>
      <c r="H329" s="548" t="s">
        <v>1116</v>
      </c>
      <c r="I329" s="548" t="s">
        <v>1117</v>
      </c>
      <c r="J329" s="501" t="s">
        <v>1118</v>
      </c>
      <c r="K329" s="549"/>
      <c r="L329" s="549" t="s">
        <v>1119</v>
      </c>
      <c r="M329" s="887"/>
      <c r="N329" s="1136"/>
      <c r="O329" s="1015"/>
      <c r="P329" s="1016"/>
      <c r="Q329" s="1016"/>
      <c r="R329" s="1016"/>
      <c r="S329" s="1017"/>
    </row>
    <row r="330" spans="1:19" ht="14.25">
      <c r="A330" s="901"/>
      <c r="B330" s="902"/>
      <c r="C330" s="1132"/>
      <c r="D330" s="887"/>
      <c r="E330" s="1126" t="s">
        <v>1200</v>
      </c>
      <c r="F330" s="1127"/>
      <c r="G330" s="1127"/>
      <c r="H330" s="1127"/>
      <c r="I330" s="1127"/>
      <c r="J330" s="1127"/>
      <c r="K330" s="1127"/>
      <c r="L330" s="1128"/>
      <c r="M330" s="1129" t="s">
        <v>916</v>
      </c>
      <c r="N330" s="1130"/>
      <c r="O330" s="1018"/>
      <c r="P330" s="1019"/>
      <c r="Q330" s="1019"/>
      <c r="R330" s="1019"/>
      <c r="S330" s="1020"/>
    </row>
    <row r="331" spans="1:19" ht="14.25">
      <c r="A331" s="903"/>
      <c r="B331" s="904"/>
      <c r="C331" s="508"/>
      <c r="D331" s="519" t="s">
        <v>917</v>
      </c>
      <c r="E331" s="510" t="s">
        <v>918</v>
      </c>
      <c r="F331" s="510" t="s">
        <v>919</v>
      </c>
      <c r="G331" s="510" t="s">
        <v>920</v>
      </c>
      <c r="H331" s="510" t="s">
        <v>921</v>
      </c>
      <c r="I331" s="510" t="s">
        <v>922</v>
      </c>
      <c r="J331" s="550" t="s">
        <v>923</v>
      </c>
      <c r="K331" s="550"/>
      <c r="L331" s="537" t="s">
        <v>959</v>
      </c>
      <c r="M331" s="424" t="s">
        <v>960</v>
      </c>
      <c r="N331" s="424" t="s">
        <v>961</v>
      </c>
      <c r="O331" s="1078" t="s">
        <v>962</v>
      </c>
      <c r="P331" s="1079"/>
      <c r="Q331" s="1079"/>
      <c r="R331" s="1079"/>
      <c r="S331" s="1080"/>
    </row>
    <row r="332" spans="1:19" ht="72">
      <c r="A332" s="1108" t="s">
        <v>796</v>
      </c>
      <c r="B332" s="1108"/>
      <c r="C332" s="593" t="s">
        <v>1228</v>
      </c>
      <c r="D332" s="427">
        <v>0</v>
      </c>
      <c r="E332" s="427">
        <v>0</v>
      </c>
      <c r="F332" s="427">
        <v>0</v>
      </c>
      <c r="G332" s="427">
        <v>0</v>
      </c>
      <c r="H332" s="427">
        <v>0</v>
      </c>
      <c r="I332" s="427">
        <v>0</v>
      </c>
      <c r="J332" s="1111">
        <v>0</v>
      </c>
      <c r="K332" s="1112"/>
      <c r="L332" s="427">
        <v>0</v>
      </c>
      <c r="M332" s="427">
        <v>0</v>
      </c>
      <c r="N332" s="427">
        <v>0</v>
      </c>
      <c r="O332" s="945">
        <v>0</v>
      </c>
      <c r="P332" s="946"/>
      <c r="Q332" s="946"/>
      <c r="R332" s="946"/>
      <c r="S332" s="947"/>
    </row>
    <row r="333" spans="1:19" ht="108">
      <c r="A333" s="1108" t="s">
        <v>682</v>
      </c>
      <c r="B333" s="1108"/>
      <c r="C333" s="594" t="s">
        <v>1229</v>
      </c>
      <c r="D333" s="427">
        <v>0</v>
      </c>
      <c r="E333" s="427">
        <v>0</v>
      </c>
      <c r="F333" s="427">
        <v>0</v>
      </c>
      <c r="G333" s="427">
        <v>0</v>
      </c>
      <c r="H333" s="427">
        <v>0</v>
      </c>
      <c r="I333" s="427">
        <v>0</v>
      </c>
      <c r="J333" s="1111">
        <v>0</v>
      </c>
      <c r="K333" s="1112"/>
      <c r="L333" s="427">
        <v>0</v>
      </c>
      <c r="M333" s="427">
        <v>0</v>
      </c>
      <c r="N333" s="427">
        <v>0</v>
      </c>
      <c r="O333" s="945">
        <v>0</v>
      </c>
      <c r="P333" s="946"/>
      <c r="Q333" s="946"/>
      <c r="R333" s="946"/>
      <c r="S333" s="947"/>
    </row>
    <row r="334" spans="1:19" ht="14.25">
      <c r="A334" s="1108" t="s">
        <v>799</v>
      </c>
      <c r="B334" s="1108"/>
      <c r="C334" s="595" t="s">
        <v>1230</v>
      </c>
      <c r="D334" s="427">
        <v>1</v>
      </c>
      <c r="E334" s="427">
        <v>0</v>
      </c>
      <c r="F334" s="427">
        <v>0</v>
      </c>
      <c r="G334" s="427">
        <v>1</v>
      </c>
      <c r="H334" s="427">
        <v>0</v>
      </c>
      <c r="I334" s="427">
        <v>0</v>
      </c>
      <c r="J334" s="1111">
        <v>0</v>
      </c>
      <c r="K334" s="1112"/>
      <c r="L334" s="427">
        <v>0</v>
      </c>
      <c r="M334" s="427">
        <v>5467</v>
      </c>
      <c r="N334" s="427">
        <v>17679</v>
      </c>
      <c r="O334" s="945">
        <v>60</v>
      </c>
      <c r="P334" s="946"/>
      <c r="Q334" s="946"/>
      <c r="R334" s="946"/>
      <c r="S334" s="947"/>
    </row>
    <row r="335" spans="1:19" ht="48">
      <c r="A335" s="1108" t="s">
        <v>684</v>
      </c>
      <c r="B335" s="1108"/>
      <c r="C335" s="596" t="s">
        <v>1231</v>
      </c>
      <c r="D335" s="427">
        <v>1</v>
      </c>
      <c r="E335" s="427">
        <v>0</v>
      </c>
      <c r="F335" s="427">
        <v>0</v>
      </c>
      <c r="G335" s="427">
        <v>1</v>
      </c>
      <c r="H335" s="427">
        <v>0</v>
      </c>
      <c r="I335" s="427">
        <v>0</v>
      </c>
      <c r="J335" s="1111">
        <v>0</v>
      </c>
      <c r="K335" s="1112"/>
      <c r="L335" s="427">
        <v>0</v>
      </c>
      <c r="M335" s="427">
        <v>30119</v>
      </c>
      <c r="N335" s="427">
        <v>146798</v>
      </c>
      <c r="O335" s="945">
        <v>69</v>
      </c>
      <c r="P335" s="946"/>
      <c r="Q335" s="946"/>
      <c r="R335" s="946"/>
      <c r="S335" s="947"/>
    </row>
    <row r="336" spans="1:19" ht="36">
      <c r="A336" s="1108" t="s">
        <v>686</v>
      </c>
      <c r="B336" s="1108"/>
      <c r="C336" s="596" t="s">
        <v>1232</v>
      </c>
      <c r="D336" s="427">
        <v>0</v>
      </c>
      <c r="E336" s="427">
        <v>0</v>
      </c>
      <c r="F336" s="427">
        <v>0</v>
      </c>
      <c r="G336" s="427">
        <v>0</v>
      </c>
      <c r="H336" s="427">
        <v>0</v>
      </c>
      <c r="I336" s="427">
        <v>0</v>
      </c>
      <c r="J336" s="1111">
        <v>0</v>
      </c>
      <c r="K336" s="1112"/>
      <c r="L336" s="427">
        <v>0</v>
      </c>
      <c r="M336" s="427">
        <v>0</v>
      </c>
      <c r="N336" s="427">
        <v>0</v>
      </c>
      <c r="O336" s="945">
        <v>0</v>
      </c>
      <c r="P336" s="946"/>
      <c r="Q336" s="946"/>
      <c r="R336" s="946"/>
      <c r="S336" s="947"/>
    </row>
    <row r="337" spans="1:19" ht="15" thickBot="1">
      <c r="A337" s="597"/>
      <c r="B337" s="597"/>
      <c r="C337" s="598"/>
      <c r="D337" s="599"/>
      <c r="E337" s="599"/>
      <c r="F337" s="599"/>
      <c r="G337" s="599"/>
      <c r="H337" s="599"/>
      <c r="I337" s="599"/>
      <c r="J337" s="599"/>
      <c r="K337" s="599"/>
      <c r="L337" s="599"/>
      <c r="M337" s="599"/>
      <c r="N337" s="599"/>
      <c r="O337" s="599"/>
      <c r="P337" s="599"/>
      <c r="Q337" s="599"/>
      <c r="R337" s="599"/>
      <c r="S337" s="599"/>
    </row>
    <row r="338" spans="1:19" ht="18">
      <c r="A338" s="600" t="s">
        <v>1169</v>
      </c>
      <c r="B338" s="601">
        <v>27</v>
      </c>
      <c r="C338" s="602" t="s">
        <v>1236</v>
      </c>
      <c r="D338" s="590"/>
      <c r="E338" s="590"/>
      <c r="F338" s="590"/>
      <c r="G338" s="590"/>
      <c r="H338" s="590"/>
      <c r="I338" s="603"/>
      <c r="J338" s="590"/>
      <c r="K338" s="590"/>
      <c r="L338" s="589"/>
      <c r="M338" s="590"/>
      <c r="N338" s="590"/>
      <c r="O338" s="590"/>
      <c r="P338" s="590"/>
      <c r="Q338" s="590"/>
      <c r="R338" s="590"/>
      <c r="S338" s="590"/>
    </row>
    <row r="339" spans="1:19" ht="14.25">
      <c r="A339" s="1066" t="s">
        <v>904</v>
      </c>
      <c r="B339" s="1067"/>
      <c r="C339" s="1066" t="s">
        <v>247</v>
      </c>
      <c r="D339" s="1067"/>
      <c r="E339" s="1122" t="s">
        <v>1237</v>
      </c>
      <c r="F339" s="1123"/>
      <c r="G339" s="1057" t="s">
        <v>1238</v>
      </c>
      <c r="H339" s="1059"/>
      <c r="I339" s="1057" t="s">
        <v>1239</v>
      </c>
      <c r="J339" s="1058"/>
      <c r="K339" s="1059"/>
      <c r="L339" s="1057" t="s">
        <v>1240</v>
      </c>
      <c r="M339" s="1059"/>
      <c r="N339" s="1057" t="s">
        <v>1241</v>
      </c>
      <c r="O339" s="1058"/>
      <c r="P339" s="1058"/>
      <c r="Q339" s="1058"/>
      <c r="R339" s="1058"/>
      <c r="S339" s="1059"/>
    </row>
    <row r="340" spans="1:19" ht="14.25">
      <c r="A340" s="1068"/>
      <c r="B340" s="1069"/>
      <c r="C340" s="1068"/>
      <c r="D340" s="1069"/>
      <c r="E340" s="1124"/>
      <c r="F340" s="1125"/>
      <c r="G340" s="1060"/>
      <c r="H340" s="1062"/>
      <c r="I340" s="1060"/>
      <c r="J340" s="1061"/>
      <c r="K340" s="1062"/>
      <c r="L340" s="1060"/>
      <c r="M340" s="1062"/>
      <c r="N340" s="1060"/>
      <c r="O340" s="1061"/>
      <c r="P340" s="1061"/>
      <c r="Q340" s="1061"/>
      <c r="R340" s="1061"/>
      <c r="S340" s="1062"/>
    </row>
    <row r="341" spans="1:19" ht="14.25">
      <c r="A341" s="1070"/>
      <c r="B341" s="1071"/>
      <c r="C341" s="1070"/>
      <c r="D341" s="1071"/>
      <c r="E341" s="1119" t="s">
        <v>917</v>
      </c>
      <c r="F341" s="1120"/>
      <c r="G341" s="1119" t="s">
        <v>918</v>
      </c>
      <c r="H341" s="1121"/>
      <c r="I341" s="1119" t="s">
        <v>919</v>
      </c>
      <c r="J341" s="1120"/>
      <c r="K341" s="1121"/>
      <c r="L341" s="1119" t="s">
        <v>920</v>
      </c>
      <c r="M341" s="1121"/>
      <c r="N341" s="1119" t="s">
        <v>921</v>
      </c>
      <c r="O341" s="1120"/>
      <c r="P341" s="1120"/>
      <c r="Q341" s="1120"/>
      <c r="R341" s="1120"/>
      <c r="S341" s="1121"/>
    </row>
    <row r="342" spans="1:19" ht="14.25">
      <c r="A342" s="1108" t="s">
        <v>796</v>
      </c>
      <c r="B342" s="1108"/>
      <c r="C342" s="1117" t="s">
        <v>1228</v>
      </c>
      <c r="D342" s="1118"/>
      <c r="E342" s="1111">
        <v>0</v>
      </c>
      <c r="F342" s="1112"/>
      <c r="G342" s="1111">
        <v>0</v>
      </c>
      <c r="H342" s="1112"/>
      <c r="I342" s="945">
        <v>0</v>
      </c>
      <c r="J342" s="946"/>
      <c r="K342" s="947"/>
      <c r="L342" s="1111">
        <v>0</v>
      </c>
      <c r="M342" s="1112"/>
      <c r="N342" s="945">
        <v>0</v>
      </c>
      <c r="O342" s="946"/>
      <c r="P342" s="946"/>
      <c r="Q342" s="946"/>
      <c r="R342" s="946"/>
      <c r="S342" s="947"/>
    </row>
    <row r="343" spans="1:19" ht="14.25">
      <c r="A343" s="1108" t="s">
        <v>682</v>
      </c>
      <c r="B343" s="1108"/>
      <c r="C343" s="1115" t="s">
        <v>1229</v>
      </c>
      <c r="D343" s="1116"/>
      <c r="E343" s="1111">
        <v>0</v>
      </c>
      <c r="F343" s="1112"/>
      <c r="G343" s="1111">
        <v>0</v>
      </c>
      <c r="H343" s="1112"/>
      <c r="I343" s="945">
        <v>0</v>
      </c>
      <c r="J343" s="946"/>
      <c r="K343" s="947"/>
      <c r="L343" s="1111">
        <v>0</v>
      </c>
      <c r="M343" s="1112"/>
      <c r="N343" s="945">
        <v>0</v>
      </c>
      <c r="O343" s="946"/>
      <c r="P343" s="946"/>
      <c r="Q343" s="946"/>
      <c r="R343" s="946"/>
      <c r="S343" s="947"/>
    </row>
    <row r="344" spans="1:19" ht="14.25">
      <c r="A344" s="1108" t="s">
        <v>799</v>
      </c>
      <c r="B344" s="1108"/>
      <c r="C344" s="1113" t="s">
        <v>1230</v>
      </c>
      <c r="D344" s="1114"/>
      <c r="E344" s="1111">
        <v>1</v>
      </c>
      <c r="F344" s="1112"/>
      <c r="G344" s="1111">
        <v>1</v>
      </c>
      <c r="H344" s="1112"/>
      <c r="I344" s="945">
        <v>0</v>
      </c>
      <c r="J344" s="946"/>
      <c r="K344" s="947"/>
      <c r="L344" s="1111">
        <v>0</v>
      </c>
      <c r="M344" s="1112"/>
      <c r="N344" s="945">
        <v>0</v>
      </c>
      <c r="O344" s="946"/>
      <c r="P344" s="946"/>
      <c r="Q344" s="946"/>
      <c r="R344" s="946"/>
      <c r="S344" s="947"/>
    </row>
    <row r="345" spans="1:19" ht="14.25">
      <c r="A345" s="1108" t="s">
        <v>684</v>
      </c>
      <c r="B345" s="1108"/>
      <c r="C345" s="1109" t="s">
        <v>1231</v>
      </c>
      <c r="D345" s="1110"/>
      <c r="E345" s="1111">
        <v>1</v>
      </c>
      <c r="F345" s="1112"/>
      <c r="G345" s="1111">
        <v>1</v>
      </c>
      <c r="H345" s="1112"/>
      <c r="I345" s="945">
        <v>0</v>
      </c>
      <c r="J345" s="946"/>
      <c r="K345" s="947"/>
      <c r="L345" s="1111">
        <v>0</v>
      </c>
      <c r="M345" s="1112"/>
      <c r="N345" s="945">
        <v>0</v>
      </c>
      <c r="O345" s="946"/>
      <c r="P345" s="946"/>
      <c r="Q345" s="946"/>
      <c r="R345" s="946"/>
      <c r="S345" s="947"/>
    </row>
    <row r="346" spans="1:19" ht="14.25">
      <c r="A346" s="1108" t="s">
        <v>686</v>
      </c>
      <c r="B346" s="1108"/>
      <c r="C346" s="1109" t="s">
        <v>1232</v>
      </c>
      <c r="D346" s="1110"/>
      <c r="E346" s="1111">
        <v>0</v>
      </c>
      <c r="F346" s="1112"/>
      <c r="G346" s="1111">
        <v>0</v>
      </c>
      <c r="H346" s="1112"/>
      <c r="I346" s="945">
        <v>0</v>
      </c>
      <c r="J346" s="946"/>
      <c r="K346" s="947"/>
      <c r="L346" s="1111">
        <v>0</v>
      </c>
      <c r="M346" s="1112"/>
      <c r="N346" s="945">
        <v>0</v>
      </c>
      <c r="O346" s="946"/>
      <c r="P346" s="946"/>
      <c r="Q346" s="946"/>
      <c r="R346" s="946"/>
      <c r="S346" s="947"/>
    </row>
    <row r="350" ht="15" thickBot="1"/>
    <row r="351" spans="1:15" ht="18.75" thickBot="1">
      <c r="A351" s="410" t="s">
        <v>1202</v>
      </c>
      <c r="B351" s="604">
        <v>28</v>
      </c>
      <c r="C351" s="605" t="s">
        <v>1242</v>
      </c>
      <c r="D351" s="553"/>
      <c r="E351" s="415"/>
      <c r="F351" s="1102" t="s">
        <v>903</v>
      </c>
      <c r="G351" s="1102"/>
      <c r="H351" s="1102"/>
      <c r="I351" s="1102"/>
      <c r="J351" s="1103"/>
      <c r="K351" s="873" t="str">
        <f>'[1]elolap'!$P$35</f>
        <v>18449</v>
      </c>
      <c r="L351" s="874"/>
      <c r="M351" s="874"/>
      <c r="N351" s="874"/>
      <c r="O351" s="875"/>
    </row>
    <row r="352" spans="1:15" ht="14.25">
      <c r="A352" s="555"/>
      <c r="B352" s="556"/>
      <c r="C352" s="1029" t="s">
        <v>247</v>
      </c>
      <c r="D352" s="1030"/>
      <c r="E352" s="934" t="s">
        <v>1243</v>
      </c>
      <c r="F352" s="971" t="s">
        <v>1144</v>
      </c>
      <c r="G352" s="972"/>
      <c r="H352" s="972"/>
      <c r="I352" s="972"/>
      <c r="J352" s="972"/>
      <c r="K352" s="972"/>
      <c r="L352" s="972"/>
      <c r="M352" s="972"/>
      <c r="N352" s="972"/>
      <c r="O352" s="973"/>
    </row>
    <row r="353" spans="1:15" ht="14.25">
      <c r="A353" s="606"/>
      <c r="B353" s="607"/>
      <c r="C353" s="1025"/>
      <c r="D353" s="1026"/>
      <c r="E353" s="957"/>
      <c r="F353" s="1104" t="s">
        <v>1244</v>
      </c>
      <c r="G353" s="1104" t="s">
        <v>1245</v>
      </c>
      <c r="H353" s="1105" t="s">
        <v>1246</v>
      </c>
      <c r="I353" s="1106" t="s">
        <v>1247</v>
      </c>
      <c r="J353" s="1093" t="s">
        <v>1248</v>
      </c>
      <c r="K353" s="1094"/>
      <c r="L353" s="1094"/>
      <c r="M353" s="1094"/>
      <c r="N353" s="1094"/>
      <c r="O353" s="1095"/>
    </row>
    <row r="354" spans="1:15" ht="14.25">
      <c r="A354" s="608" t="s">
        <v>1010</v>
      </c>
      <c r="B354" s="609"/>
      <c r="C354" s="1025"/>
      <c r="D354" s="1026"/>
      <c r="E354" s="957"/>
      <c r="F354" s="1104"/>
      <c r="G354" s="1104"/>
      <c r="H354" s="1105"/>
      <c r="I354" s="1106"/>
      <c r="J354" s="1096"/>
      <c r="K354" s="1097"/>
      <c r="L354" s="1097"/>
      <c r="M354" s="1097"/>
      <c r="N354" s="1097"/>
      <c r="O354" s="1098"/>
    </row>
    <row r="355" spans="1:15" ht="14.25">
      <c r="A355" s="608" t="s">
        <v>1012</v>
      </c>
      <c r="B355" s="609"/>
      <c r="C355" s="1025"/>
      <c r="D355" s="1026"/>
      <c r="E355" s="957"/>
      <c r="F355" s="1104"/>
      <c r="G355" s="1104"/>
      <c r="H355" s="1105"/>
      <c r="I355" s="1106"/>
      <c r="J355" s="1096"/>
      <c r="K355" s="1097"/>
      <c r="L355" s="1097"/>
      <c r="M355" s="1097"/>
      <c r="N355" s="1097"/>
      <c r="O355" s="1098"/>
    </row>
    <row r="356" spans="1:15" ht="14.25">
      <c r="A356" s="608"/>
      <c r="B356" s="609"/>
      <c r="C356" s="1025"/>
      <c r="D356" s="1026"/>
      <c r="E356" s="957"/>
      <c r="F356" s="1104"/>
      <c r="G356" s="1104"/>
      <c r="H356" s="1105"/>
      <c r="I356" s="1106"/>
      <c r="J356" s="1096"/>
      <c r="K356" s="1097"/>
      <c r="L356" s="1097"/>
      <c r="M356" s="1097"/>
      <c r="N356" s="1097"/>
      <c r="O356" s="1098"/>
    </row>
    <row r="357" spans="1:15" ht="14.25">
      <c r="A357" s="610"/>
      <c r="B357" s="611"/>
      <c r="C357" s="1025"/>
      <c r="D357" s="1026"/>
      <c r="E357" s="957"/>
      <c r="F357" s="1104"/>
      <c r="G357" s="1104"/>
      <c r="H357" s="1105"/>
      <c r="I357" s="1107"/>
      <c r="J357" s="1099"/>
      <c r="K357" s="1100"/>
      <c r="L357" s="1100"/>
      <c r="M357" s="1100"/>
      <c r="N357" s="1100"/>
      <c r="O357" s="1101"/>
    </row>
    <row r="358" spans="1:15" ht="14.25">
      <c r="A358" s="557"/>
      <c r="B358" s="558"/>
      <c r="C358" s="1035"/>
      <c r="D358" s="1036"/>
      <c r="E358" s="559" t="s">
        <v>917</v>
      </c>
      <c r="F358" s="424" t="s">
        <v>918</v>
      </c>
      <c r="G358" s="424" t="s">
        <v>919</v>
      </c>
      <c r="H358" s="424" t="s">
        <v>920</v>
      </c>
      <c r="I358" s="424" t="s">
        <v>921</v>
      </c>
      <c r="J358" s="1078" t="s">
        <v>922</v>
      </c>
      <c r="K358" s="1079"/>
      <c r="L358" s="1079"/>
      <c r="M358" s="1079"/>
      <c r="N358" s="1079"/>
      <c r="O358" s="1080"/>
    </row>
    <row r="359" spans="1:15" ht="14.25">
      <c r="A359" s="1037" t="s">
        <v>796</v>
      </c>
      <c r="B359" s="1038"/>
      <c r="C359" s="612" t="s">
        <v>1249</v>
      </c>
      <c r="D359" s="529"/>
      <c r="E359" s="427">
        <v>2</v>
      </c>
      <c r="F359" s="427">
        <v>0</v>
      </c>
      <c r="G359" s="427">
        <v>0</v>
      </c>
      <c r="H359" s="427">
        <v>1</v>
      </c>
      <c r="I359" s="427">
        <v>1</v>
      </c>
      <c r="J359" s="945">
        <v>0</v>
      </c>
      <c r="K359" s="946"/>
      <c r="L359" s="946"/>
      <c r="M359" s="946"/>
      <c r="N359" s="946"/>
      <c r="O359" s="947"/>
    </row>
    <row r="360" spans="1:15" ht="14.25">
      <c r="A360" s="1037" t="s">
        <v>682</v>
      </c>
      <c r="B360" s="1038"/>
      <c r="C360" s="971" t="s">
        <v>1150</v>
      </c>
      <c r="D360" s="492" t="s">
        <v>1151</v>
      </c>
      <c r="E360" s="427">
        <v>0</v>
      </c>
      <c r="F360" s="427">
        <v>0</v>
      </c>
      <c r="G360" s="427">
        <v>0</v>
      </c>
      <c r="H360" s="427">
        <v>0</v>
      </c>
      <c r="I360" s="427">
        <v>0</v>
      </c>
      <c r="J360" s="945">
        <v>0</v>
      </c>
      <c r="K360" s="946"/>
      <c r="L360" s="946"/>
      <c r="M360" s="946"/>
      <c r="N360" s="946"/>
      <c r="O360" s="947"/>
    </row>
    <row r="361" spans="1:15" ht="14.25">
      <c r="A361" s="1037" t="s">
        <v>799</v>
      </c>
      <c r="B361" s="1038"/>
      <c r="C361" s="971"/>
      <c r="D361" s="492" t="s">
        <v>1214</v>
      </c>
      <c r="E361" s="427">
        <v>2</v>
      </c>
      <c r="F361" s="427">
        <v>0</v>
      </c>
      <c r="G361" s="427">
        <v>0</v>
      </c>
      <c r="H361" s="427">
        <v>1</v>
      </c>
      <c r="I361" s="427">
        <v>1</v>
      </c>
      <c r="J361" s="945">
        <v>0</v>
      </c>
      <c r="K361" s="946"/>
      <c r="L361" s="946"/>
      <c r="M361" s="946"/>
      <c r="N361" s="946"/>
      <c r="O361" s="947"/>
    </row>
    <row r="362" spans="1:15" ht="14.25">
      <c r="A362" s="1037" t="s">
        <v>684</v>
      </c>
      <c r="B362" s="1038"/>
      <c r="C362" s="971"/>
      <c r="D362" s="492" t="s">
        <v>1156</v>
      </c>
      <c r="E362" s="427">
        <v>0</v>
      </c>
      <c r="F362" s="427">
        <v>0</v>
      </c>
      <c r="G362" s="427">
        <v>0</v>
      </c>
      <c r="H362" s="427">
        <v>0</v>
      </c>
      <c r="I362" s="427">
        <v>0</v>
      </c>
      <c r="J362" s="945">
        <v>0</v>
      </c>
      <c r="K362" s="946"/>
      <c r="L362" s="946"/>
      <c r="M362" s="946"/>
      <c r="N362" s="946"/>
      <c r="O362" s="947"/>
    </row>
    <row r="363" spans="1:15" ht="14.25">
      <c r="A363" s="1037" t="s">
        <v>686</v>
      </c>
      <c r="B363" s="1038"/>
      <c r="C363" s="971" t="s">
        <v>1157</v>
      </c>
      <c r="D363" s="492" t="s">
        <v>1158</v>
      </c>
      <c r="E363" s="427">
        <v>0</v>
      </c>
      <c r="F363" s="427">
        <v>0</v>
      </c>
      <c r="G363" s="427">
        <v>0</v>
      </c>
      <c r="H363" s="427">
        <v>0</v>
      </c>
      <c r="I363" s="427">
        <v>0</v>
      </c>
      <c r="J363" s="945">
        <v>0</v>
      </c>
      <c r="K363" s="946"/>
      <c r="L363" s="946"/>
      <c r="M363" s="946"/>
      <c r="N363" s="946"/>
      <c r="O363" s="947"/>
    </row>
    <row r="364" spans="1:15" ht="14.25">
      <c r="A364" s="1037" t="s">
        <v>688</v>
      </c>
      <c r="B364" s="1038"/>
      <c r="C364" s="971"/>
      <c r="D364" s="492" t="s">
        <v>1159</v>
      </c>
      <c r="E364" s="427">
        <v>0</v>
      </c>
      <c r="F364" s="427">
        <v>0</v>
      </c>
      <c r="G364" s="427">
        <v>0</v>
      </c>
      <c r="H364" s="427">
        <v>0</v>
      </c>
      <c r="I364" s="427">
        <v>0</v>
      </c>
      <c r="J364" s="945">
        <v>0</v>
      </c>
      <c r="K364" s="946"/>
      <c r="L364" s="946"/>
      <c r="M364" s="946"/>
      <c r="N364" s="946"/>
      <c r="O364" s="947"/>
    </row>
    <row r="365" spans="1:15" ht="14.25">
      <c r="A365" s="1037" t="s">
        <v>804</v>
      </c>
      <c r="B365" s="1038"/>
      <c r="C365" s="971"/>
      <c r="D365" s="492" t="s">
        <v>1160</v>
      </c>
      <c r="E365" s="427">
        <v>2</v>
      </c>
      <c r="F365" s="427">
        <v>0</v>
      </c>
      <c r="G365" s="427">
        <v>0</v>
      </c>
      <c r="H365" s="427">
        <v>1</v>
      </c>
      <c r="I365" s="427">
        <v>1</v>
      </c>
      <c r="J365" s="945">
        <v>0</v>
      </c>
      <c r="K365" s="946"/>
      <c r="L365" s="946"/>
      <c r="M365" s="946"/>
      <c r="N365" s="946"/>
      <c r="O365" s="947"/>
    </row>
    <row r="366" spans="1:15" ht="14.25">
      <c r="A366" s="1037" t="s">
        <v>690</v>
      </c>
      <c r="B366" s="1038"/>
      <c r="C366" s="971"/>
      <c r="D366" s="492" t="s">
        <v>1161</v>
      </c>
      <c r="E366" s="427">
        <v>0</v>
      </c>
      <c r="F366" s="427">
        <v>0</v>
      </c>
      <c r="G366" s="427">
        <v>0</v>
      </c>
      <c r="H366" s="427">
        <v>0</v>
      </c>
      <c r="I366" s="427">
        <v>0</v>
      </c>
      <c r="J366" s="945">
        <v>0</v>
      </c>
      <c r="K366" s="946"/>
      <c r="L366" s="946"/>
      <c r="M366" s="946"/>
      <c r="N366" s="946"/>
      <c r="O366" s="947"/>
    </row>
    <row r="367" spans="1:15" ht="14.25">
      <c r="A367" s="1037" t="s">
        <v>818</v>
      </c>
      <c r="B367" s="1038"/>
      <c r="C367" s="971" t="s">
        <v>1162</v>
      </c>
      <c r="D367" s="492" t="s">
        <v>1163</v>
      </c>
      <c r="E367" s="427">
        <v>1</v>
      </c>
      <c r="F367" s="427">
        <v>0</v>
      </c>
      <c r="G367" s="427">
        <v>0</v>
      </c>
      <c r="H367" s="427">
        <v>1</v>
      </c>
      <c r="I367" s="427">
        <v>0</v>
      </c>
      <c r="J367" s="945">
        <v>0</v>
      </c>
      <c r="K367" s="946"/>
      <c r="L367" s="946"/>
      <c r="M367" s="946"/>
      <c r="N367" s="946"/>
      <c r="O367" s="947"/>
    </row>
    <row r="368" spans="1:15" ht="14.25">
      <c r="A368" s="1037" t="s">
        <v>692</v>
      </c>
      <c r="B368" s="1038"/>
      <c r="C368" s="971"/>
      <c r="D368" s="492" t="s">
        <v>1164</v>
      </c>
      <c r="E368" s="427">
        <v>1</v>
      </c>
      <c r="F368" s="427">
        <v>0</v>
      </c>
      <c r="G368" s="427">
        <v>0</v>
      </c>
      <c r="H368" s="427">
        <v>1</v>
      </c>
      <c r="I368" s="427">
        <v>0</v>
      </c>
      <c r="J368" s="945">
        <v>0</v>
      </c>
      <c r="K368" s="946"/>
      <c r="L368" s="946"/>
      <c r="M368" s="946"/>
      <c r="N368" s="946"/>
      <c r="O368" s="947"/>
    </row>
    <row r="369" spans="1:15" ht="14.25">
      <c r="A369" s="1037" t="s">
        <v>694</v>
      </c>
      <c r="B369" s="1038"/>
      <c r="C369" s="971"/>
      <c r="D369" s="492" t="s">
        <v>1217</v>
      </c>
      <c r="E369" s="427">
        <v>0</v>
      </c>
      <c r="F369" s="427">
        <v>0</v>
      </c>
      <c r="G369" s="427">
        <v>0</v>
      </c>
      <c r="H369" s="427">
        <v>0</v>
      </c>
      <c r="I369" s="427">
        <v>0</v>
      </c>
      <c r="J369" s="945">
        <v>0</v>
      </c>
      <c r="K369" s="946"/>
      <c r="L369" s="946"/>
      <c r="M369" s="946"/>
      <c r="N369" s="946"/>
      <c r="O369" s="947"/>
    </row>
    <row r="370" spans="1:15" ht="14.25">
      <c r="A370" s="1037" t="s">
        <v>822</v>
      </c>
      <c r="B370" s="1038"/>
      <c r="C370" s="971"/>
      <c r="D370" s="492" t="s">
        <v>1218</v>
      </c>
      <c r="E370" s="427">
        <v>0</v>
      </c>
      <c r="F370" s="427">
        <v>0</v>
      </c>
      <c r="G370" s="427">
        <v>0</v>
      </c>
      <c r="H370" s="427">
        <v>0</v>
      </c>
      <c r="I370" s="427">
        <v>0</v>
      </c>
      <c r="J370" s="945">
        <v>0</v>
      </c>
      <c r="K370" s="946"/>
      <c r="L370" s="946"/>
      <c r="M370" s="946"/>
      <c r="N370" s="946"/>
      <c r="O370" s="947"/>
    </row>
    <row r="371" spans="1:15" ht="14.25">
      <c r="A371" s="1037" t="s">
        <v>696</v>
      </c>
      <c r="B371" s="1038"/>
      <c r="C371" s="971"/>
      <c r="D371" s="492" t="s">
        <v>1219</v>
      </c>
      <c r="E371" s="427">
        <v>0</v>
      </c>
      <c r="F371" s="427">
        <v>0</v>
      </c>
      <c r="G371" s="427">
        <v>0</v>
      </c>
      <c r="H371" s="427">
        <v>0</v>
      </c>
      <c r="I371" s="427">
        <v>0</v>
      </c>
      <c r="J371" s="945">
        <v>0</v>
      </c>
      <c r="K371" s="946"/>
      <c r="L371" s="946"/>
      <c r="M371" s="946"/>
      <c r="N371" s="946"/>
      <c r="O371" s="947"/>
    </row>
    <row r="372" spans="1:15" ht="14.25">
      <c r="A372" s="1037" t="s">
        <v>825</v>
      </c>
      <c r="B372" s="1038"/>
      <c r="C372" s="911"/>
      <c r="D372" s="614" t="s">
        <v>1161</v>
      </c>
      <c r="E372" s="427">
        <v>1</v>
      </c>
      <c r="F372" s="427">
        <v>0</v>
      </c>
      <c r="G372" s="427">
        <v>0</v>
      </c>
      <c r="H372" s="427">
        <v>0</v>
      </c>
      <c r="I372" s="427">
        <v>1</v>
      </c>
      <c r="J372" s="945">
        <v>0</v>
      </c>
      <c r="K372" s="946"/>
      <c r="L372" s="946"/>
      <c r="M372" s="946"/>
      <c r="N372" s="946"/>
      <c r="O372" s="947"/>
    </row>
    <row r="373" spans="1:15" ht="14.25">
      <c r="A373" s="1037" t="s">
        <v>806</v>
      </c>
      <c r="B373" s="1038"/>
      <c r="C373" s="1091" t="s">
        <v>1250</v>
      </c>
      <c r="D373" s="1092"/>
      <c r="E373" s="427">
        <v>0</v>
      </c>
      <c r="F373" s="427">
        <v>0</v>
      </c>
      <c r="G373" s="427">
        <v>0</v>
      </c>
      <c r="H373" s="427">
        <v>0</v>
      </c>
      <c r="I373" s="427">
        <v>0</v>
      </c>
      <c r="J373" s="945">
        <v>0</v>
      </c>
      <c r="K373" s="946"/>
      <c r="L373" s="946"/>
      <c r="M373" s="946"/>
      <c r="N373" s="946"/>
      <c r="O373" s="947"/>
    </row>
    <row r="374" spans="1:15" ht="14.25">
      <c r="A374" s="1037" t="s">
        <v>808</v>
      </c>
      <c r="B374" s="1038"/>
      <c r="C374" s="911" t="s">
        <v>1251</v>
      </c>
      <c r="D374" s="614" t="s">
        <v>1221</v>
      </c>
      <c r="E374" s="427">
        <v>2</v>
      </c>
      <c r="F374" s="427">
        <v>0</v>
      </c>
      <c r="G374" s="427">
        <v>0</v>
      </c>
      <c r="H374" s="427">
        <v>1</v>
      </c>
      <c r="I374" s="427">
        <v>1</v>
      </c>
      <c r="J374" s="945">
        <v>0</v>
      </c>
      <c r="K374" s="946"/>
      <c r="L374" s="946"/>
      <c r="M374" s="946"/>
      <c r="N374" s="946"/>
      <c r="O374" s="947"/>
    </row>
    <row r="375" spans="1:15" ht="14.25">
      <c r="A375" s="1037" t="s">
        <v>810</v>
      </c>
      <c r="B375" s="1038"/>
      <c r="C375" s="911"/>
      <c r="D375" s="614" t="s">
        <v>1222</v>
      </c>
      <c r="E375" s="427">
        <v>0</v>
      </c>
      <c r="F375" s="427">
        <v>0</v>
      </c>
      <c r="G375" s="427">
        <v>0</v>
      </c>
      <c r="H375" s="427">
        <v>0</v>
      </c>
      <c r="I375" s="427">
        <v>0</v>
      </c>
      <c r="J375" s="945">
        <v>0</v>
      </c>
      <c r="K375" s="946"/>
      <c r="L375" s="946"/>
      <c r="M375" s="946"/>
      <c r="N375" s="946"/>
      <c r="O375" s="947"/>
    </row>
    <row r="380" spans="1:15" ht="16.5" thickBot="1">
      <c r="A380" s="590"/>
      <c r="B380" s="590"/>
      <c r="C380" s="602" t="s">
        <v>1252</v>
      </c>
      <c r="D380" s="590"/>
      <c r="E380" s="590"/>
      <c r="F380" s="590"/>
      <c r="G380" s="590"/>
      <c r="H380" s="590"/>
      <c r="I380" s="590"/>
      <c r="J380" s="590"/>
      <c r="K380" s="590"/>
      <c r="L380" s="590"/>
      <c r="M380" s="590"/>
      <c r="N380" s="590"/>
      <c r="O380" s="590"/>
    </row>
    <row r="381" spans="1:15" ht="18.75" thickBot="1">
      <c r="A381" s="585" t="s">
        <v>1169</v>
      </c>
      <c r="B381" s="586">
        <v>29</v>
      </c>
      <c r="C381" s="602" t="s">
        <v>1253</v>
      </c>
      <c r="D381" s="590"/>
      <c r="E381" s="590"/>
      <c r="F381" s="898" t="s">
        <v>903</v>
      </c>
      <c r="G381" s="898"/>
      <c r="H381" s="898"/>
      <c r="I381" s="898"/>
      <c r="J381" s="919"/>
      <c r="K381" s="873" t="str">
        <f>'[1]elolap'!$P$35</f>
        <v>18449</v>
      </c>
      <c r="L381" s="874"/>
      <c r="M381" s="874"/>
      <c r="N381" s="874"/>
      <c r="O381" s="875"/>
    </row>
    <row r="382" spans="1:15" ht="14.25">
      <c r="A382" s="1025" t="s">
        <v>904</v>
      </c>
      <c r="B382" s="1026"/>
      <c r="C382" s="1089" t="s">
        <v>247</v>
      </c>
      <c r="D382" s="1023" t="s">
        <v>1109</v>
      </c>
      <c r="E382" s="1031"/>
      <c r="F382" s="1024"/>
      <c r="G382" s="1032" t="s">
        <v>1224</v>
      </c>
      <c r="H382" s="1032" t="s">
        <v>1254</v>
      </c>
      <c r="I382" s="1032" t="s">
        <v>1255</v>
      </c>
      <c r="J382" s="1039" t="s">
        <v>1256</v>
      </c>
      <c r="K382" s="1040"/>
      <c r="L382" s="1040"/>
      <c r="M382" s="1040"/>
      <c r="N382" s="1040"/>
      <c r="O382" s="1041"/>
    </row>
    <row r="383" spans="1:15" ht="14.25">
      <c r="A383" s="1025"/>
      <c r="B383" s="1026"/>
      <c r="C383" s="1090"/>
      <c r="D383" s="1021" t="s">
        <v>1013</v>
      </c>
      <c r="E383" s="1023" t="s">
        <v>1112</v>
      </c>
      <c r="F383" s="1024"/>
      <c r="G383" s="1033"/>
      <c r="H383" s="1033"/>
      <c r="I383" s="1033"/>
      <c r="J383" s="1042"/>
      <c r="K383" s="1043"/>
      <c r="L383" s="1043"/>
      <c r="M383" s="1043"/>
      <c r="N383" s="1043"/>
      <c r="O383" s="1044"/>
    </row>
    <row r="384" spans="1:15" ht="14.25">
      <c r="A384" s="1025"/>
      <c r="B384" s="1026"/>
      <c r="C384" s="1090"/>
      <c r="D384" s="1022"/>
      <c r="E384" s="615" t="s">
        <v>913</v>
      </c>
      <c r="F384" s="616" t="s">
        <v>958</v>
      </c>
      <c r="G384" s="1034"/>
      <c r="H384" s="1034"/>
      <c r="I384" s="1034"/>
      <c r="J384" s="1045"/>
      <c r="K384" s="1046"/>
      <c r="L384" s="1046"/>
      <c r="M384" s="1046"/>
      <c r="N384" s="1046"/>
      <c r="O384" s="1047"/>
    </row>
    <row r="385" spans="1:15" ht="14.25">
      <c r="A385" s="1027"/>
      <c r="B385" s="1028"/>
      <c r="C385" s="617"/>
      <c r="D385" s="578" t="s">
        <v>917</v>
      </c>
      <c r="E385" s="579" t="s">
        <v>918</v>
      </c>
      <c r="F385" s="579" t="s">
        <v>919</v>
      </c>
      <c r="G385" s="559" t="s">
        <v>920</v>
      </c>
      <c r="H385" s="618" t="s">
        <v>921</v>
      </c>
      <c r="I385" s="618" t="s">
        <v>922</v>
      </c>
      <c r="J385" s="1001" t="s">
        <v>923</v>
      </c>
      <c r="K385" s="1002"/>
      <c r="L385" s="1002"/>
      <c r="M385" s="1002"/>
      <c r="N385" s="1002"/>
      <c r="O385" s="1003"/>
    </row>
    <row r="386" spans="1:15" ht="14.25">
      <c r="A386" s="1087" t="s">
        <v>796</v>
      </c>
      <c r="B386" s="1087"/>
      <c r="C386" s="620" t="s">
        <v>1257</v>
      </c>
      <c r="D386" s="427">
        <v>0</v>
      </c>
      <c r="E386" s="427">
        <v>0</v>
      </c>
      <c r="F386" s="427">
        <v>0</v>
      </c>
      <c r="G386" s="427">
        <v>0</v>
      </c>
      <c r="H386" s="427">
        <v>0</v>
      </c>
      <c r="I386" s="427">
        <v>0</v>
      </c>
      <c r="J386" s="945">
        <v>0</v>
      </c>
      <c r="K386" s="946"/>
      <c r="L386" s="946"/>
      <c r="M386" s="946"/>
      <c r="N386" s="946"/>
      <c r="O386" s="947"/>
    </row>
    <row r="387" spans="1:15" ht="14.25">
      <c r="A387" s="1087" t="s">
        <v>682</v>
      </c>
      <c r="B387" s="1087"/>
      <c r="C387" s="620" t="s">
        <v>1258</v>
      </c>
      <c r="D387" s="427">
        <v>0</v>
      </c>
      <c r="E387" s="427">
        <v>0</v>
      </c>
      <c r="F387" s="427">
        <v>0</v>
      </c>
      <c r="G387" s="427">
        <v>0</v>
      </c>
      <c r="H387" s="427">
        <v>0</v>
      </c>
      <c r="I387" s="427">
        <v>0</v>
      </c>
      <c r="J387" s="945">
        <v>0</v>
      </c>
      <c r="K387" s="946"/>
      <c r="L387" s="946"/>
      <c r="M387" s="946"/>
      <c r="N387" s="946"/>
      <c r="O387" s="947"/>
    </row>
    <row r="388" spans="1:15" ht="120">
      <c r="A388" s="1087" t="s">
        <v>799</v>
      </c>
      <c r="B388" s="1087"/>
      <c r="C388" s="621" t="s">
        <v>1259</v>
      </c>
      <c r="D388" s="427">
        <v>0</v>
      </c>
      <c r="E388" s="427">
        <v>0</v>
      </c>
      <c r="F388" s="427">
        <v>0</v>
      </c>
      <c r="G388" s="427">
        <v>0</v>
      </c>
      <c r="H388" s="427">
        <v>0</v>
      </c>
      <c r="I388" s="427">
        <v>0</v>
      </c>
      <c r="J388" s="945">
        <v>0</v>
      </c>
      <c r="K388" s="946"/>
      <c r="L388" s="946"/>
      <c r="M388" s="946"/>
      <c r="N388" s="946"/>
      <c r="O388" s="947"/>
    </row>
    <row r="389" spans="1:15" ht="14.25">
      <c r="A389" s="1087" t="s">
        <v>684</v>
      </c>
      <c r="B389" s="1087"/>
      <c r="C389" s="620" t="s">
        <v>1260</v>
      </c>
      <c r="D389" s="427">
        <v>0</v>
      </c>
      <c r="E389" s="427">
        <v>0</v>
      </c>
      <c r="F389" s="427">
        <v>0</v>
      </c>
      <c r="G389" s="427">
        <v>0</v>
      </c>
      <c r="H389" s="427">
        <v>0</v>
      </c>
      <c r="I389" s="427">
        <v>0</v>
      </c>
      <c r="J389" s="1088"/>
      <c r="K389" s="1088"/>
      <c r="L389" s="1088"/>
      <c r="M389" s="1088"/>
      <c r="N389" s="1088"/>
      <c r="O389" s="1088"/>
    </row>
    <row r="390" spans="1:15" ht="14.25">
      <c r="A390" s="1087" t="s">
        <v>686</v>
      </c>
      <c r="B390" s="1087"/>
      <c r="C390" s="620" t="s">
        <v>1261</v>
      </c>
      <c r="D390" s="427">
        <v>0</v>
      </c>
      <c r="E390" s="427">
        <v>0</v>
      </c>
      <c r="F390" s="427">
        <v>0</v>
      </c>
      <c r="G390" s="427">
        <v>0</v>
      </c>
      <c r="H390" s="427">
        <v>0</v>
      </c>
      <c r="I390" s="427">
        <v>0</v>
      </c>
      <c r="J390" s="1088"/>
      <c r="K390" s="1088"/>
      <c r="L390" s="1088"/>
      <c r="M390" s="1088"/>
      <c r="N390" s="1088"/>
      <c r="O390" s="1088"/>
    </row>
    <row r="391" spans="1:15" ht="108">
      <c r="A391" s="1087" t="s">
        <v>688</v>
      </c>
      <c r="B391" s="1087"/>
      <c r="C391" s="623" t="s">
        <v>1262</v>
      </c>
      <c r="D391" s="427">
        <v>1</v>
      </c>
      <c r="E391" s="427">
        <v>0</v>
      </c>
      <c r="F391" s="427">
        <v>842</v>
      </c>
      <c r="G391" s="427">
        <v>1</v>
      </c>
      <c r="H391" s="427">
        <v>242</v>
      </c>
      <c r="I391" s="427">
        <v>0</v>
      </c>
      <c r="J391" s="1088"/>
      <c r="K391" s="1088"/>
      <c r="L391" s="1088"/>
      <c r="M391" s="1088"/>
      <c r="N391" s="1088"/>
      <c r="O391" s="1088"/>
    </row>
    <row r="392" spans="1:15" ht="14.25">
      <c r="A392" s="1087" t="s">
        <v>804</v>
      </c>
      <c r="B392" s="1087"/>
      <c r="C392" s="620" t="s">
        <v>1263</v>
      </c>
      <c r="D392" s="427">
        <v>0</v>
      </c>
      <c r="E392" s="427">
        <v>0</v>
      </c>
      <c r="F392" s="427">
        <v>0</v>
      </c>
      <c r="G392" s="427">
        <v>0</v>
      </c>
      <c r="H392" s="427">
        <v>0</v>
      </c>
      <c r="I392" s="427">
        <v>0</v>
      </c>
      <c r="J392" s="945">
        <v>0</v>
      </c>
      <c r="K392" s="946"/>
      <c r="L392" s="946"/>
      <c r="M392" s="946"/>
      <c r="N392" s="946"/>
      <c r="O392" s="947"/>
    </row>
    <row r="393" spans="1:15" ht="14.25">
      <c r="A393" s="1087" t="s">
        <v>690</v>
      </c>
      <c r="B393" s="1087"/>
      <c r="C393" s="620" t="s">
        <v>1264</v>
      </c>
      <c r="D393" s="427">
        <v>0</v>
      </c>
      <c r="E393" s="427">
        <v>0</v>
      </c>
      <c r="F393" s="427">
        <v>0</v>
      </c>
      <c r="G393" s="427">
        <v>0</v>
      </c>
      <c r="H393" s="427">
        <v>0</v>
      </c>
      <c r="I393" s="427">
        <v>0</v>
      </c>
      <c r="J393" s="1088"/>
      <c r="K393" s="1088"/>
      <c r="L393" s="1088"/>
      <c r="M393" s="1088"/>
      <c r="N393" s="1088"/>
      <c r="O393" s="1088"/>
    </row>
    <row r="394" spans="1:15" ht="14.25">
      <c r="A394" s="1087" t="s">
        <v>818</v>
      </c>
      <c r="B394" s="1087"/>
      <c r="C394" s="620" t="s">
        <v>1265</v>
      </c>
      <c r="D394" s="427">
        <v>0</v>
      </c>
      <c r="E394" s="427">
        <v>0</v>
      </c>
      <c r="F394" s="427">
        <v>0</v>
      </c>
      <c r="G394" s="427">
        <v>0</v>
      </c>
      <c r="H394" s="427">
        <v>0</v>
      </c>
      <c r="I394" s="427">
        <v>0</v>
      </c>
      <c r="J394" s="945">
        <v>0</v>
      </c>
      <c r="K394" s="946"/>
      <c r="L394" s="946"/>
      <c r="M394" s="946"/>
      <c r="N394" s="946"/>
      <c r="O394" s="947"/>
    </row>
    <row r="395" spans="1:15" ht="14.25">
      <c r="A395" s="1087" t="s">
        <v>692</v>
      </c>
      <c r="B395" s="1087"/>
      <c r="C395" s="620" t="s">
        <v>1266</v>
      </c>
      <c r="D395" s="427">
        <v>0</v>
      </c>
      <c r="E395" s="427">
        <v>0</v>
      </c>
      <c r="F395" s="427">
        <v>0</v>
      </c>
      <c r="G395" s="427">
        <v>0</v>
      </c>
      <c r="H395" s="427">
        <v>0</v>
      </c>
      <c r="I395" s="427">
        <v>0</v>
      </c>
      <c r="J395" s="1088"/>
      <c r="K395" s="1088"/>
      <c r="L395" s="1088"/>
      <c r="M395" s="1088"/>
      <c r="N395" s="1088"/>
      <c r="O395" s="1088"/>
    </row>
    <row r="396" spans="1:15" ht="14.25">
      <c r="A396" s="1087" t="s">
        <v>694</v>
      </c>
      <c r="B396" s="1087"/>
      <c r="C396" s="620" t="s">
        <v>1267</v>
      </c>
      <c r="D396" s="427">
        <v>0</v>
      </c>
      <c r="E396" s="427">
        <v>0</v>
      </c>
      <c r="F396" s="427">
        <v>0</v>
      </c>
      <c r="G396" s="427">
        <v>0</v>
      </c>
      <c r="H396" s="427">
        <v>0</v>
      </c>
      <c r="I396" s="427">
        <v>0</v>
      </c>
      <c r="J396" s="1088"/>
      <c r="K396" s="1088"/>
      <c r="L396" s="1088"/>
      <c r="M396" s="1088"/>
      <c r="N396" s="1088"/>
      <c r="O396" s="1088"/>
    </row>
    <row r="397" spans="1:15" ht="14.25">
      <c r="A397" s="1087" t="s">
        <v>822</v>
      </c>
      <c r="B397" s="1087"/>
      <c r="C397" s="620" t="s">
        <v>1268</v>
      </c>
      <c r="D397" s="427">
        <v>0</v>
      </c>
      <c r="E397" s="427">
        <v>0</v>
      </c>
      <c r="F397" s="427">
        <v>0</v>
      </c>
      <c r="G397" s="427">
        <v>0</v>
      </c>
      <c r="H397" s="427">
        <v>0</v>
      </c>
      <c r="I397" s="427">
        <v>0</v>
      </c>
      <c r="J397" s="1088"/>
      <c r="K397" s="1088"/>
      <c r="L397" s="1088"/>
      <c r="M397" s="1088"/>
      <c r="N397" s="1088"/>
      <c r="O397" s="1088"/>
    </row>
    <row r="398" spans="1:15" ht="14.25">
      <c r="A398" s="1087" t="s">
        <v>696</v>
      </c>
      <c r="B398" s="1087"/>
      <c r="C398" s="624" t="s">
        <v>1269</v>
      </c>
      <c r="D398" s="427">
        <v>0</v>
      </c>
      <c r="E398" s="427">
        <v>0</v>
      </c>
      <c r="F398" s="427">
        <v>0</v>
      </c>
      <c r="G398" s="427">
        <v>0</v>
      </c>
      <c r="H398" s="427">
        <v>0</v>
      </c>
      <c r="I398" s="427">
        <v>0</v>
      </c>
      <c r="J398" s="1088"/>
      <c r="K398" s="1088"/>
      <c r="L398" s="1088"/>
      <c r="M398" s="1088"/>
      <c r="N398" s="1088"/>
      <c r="O398" s="1088"/>
    </row>
    <row r="403" spans="1:18" ht="16.5" thickBot="1">
      <c r="A403" s="625"/>
      <c r="B403" s="625"/>
      <c r="C403" s="602" t="s">
        <v>1270</v>
      </c>
      <c r="D403" s="626"/>
      <c r="E403" s="626"/>
      <c r="F403" s="626"/>
      <c r="G403" s="626"/>
      <c r="H403" s="626"/>
      <c r="I403" s="626"/>
      <c r="J403" s="626"/>
      <c r="K403" s="626"/>
      <c r="L403" s="626"/>
      <c r="M403" s="627"/>
      <c r="N403" s="627"/>
      <c r="O403" s="627"/>
      <c r="P403" s="627"/>
      <c r="Q403" s="627"/>
      <c r="R403" s="627"/>
    </row>
    <row r="404" spans="1:18" ht="18.75" thickBot="1">
      <c r="A404" s="585" t="s">
        <v>1169</v>
      </c>
      <c r="B404" s="586">
        <v>30</v>
      </c>
      <c r="C404" s="587" t="s">
        <v>1271</v>
      </c>
      <c r="D404" s="588"/>
      <c r="E404" s="588"/>
      <c r="F404" s="588"/>
      <c r="G404" s="588"/>
      <c r="H404" s="588"/>
      <c r="I404" s="1081" t="s">
        <v>903</v>
      </c>
      <c r="J404" s="1081"/>
      <c r="K404" s="1081"/>
      <c r="L404" s="1081"/>
      <c r="M404" s="1082"/>
      <c r="N404" s="873" t="str">
        <f>'[1]elolap'!$P$35</f>
        <v>18449</v>
      </c>
      <c r="O404" s="874"/>
      <c r="P404" s="874"/>
      <c r="Q404" s="874"/>
      <c r="R404" s="875"/>
    </row>
    <row r="405" spans="1:18" ht="14.25">
      <c r="A405" s="1068" t="s">
        <v>904</v>
      </c>
      <c r="B405" s="1069"/>
      <c r="C405" s="1072" t="s">
        <v>247</v>
      </c>
      <c r="D405" s="1074" t="s">
        <v>1272</v>
      </c>
      <c r="E405" s="628" t="s">
        <v>1273</v>
      </c>
      <c r="F405" s="629"/>
      <c r="G405" s="629"/>
      <c r="H405" s="629"/>
      <c r="I405" s="630"/>
      <c r="J405" s="631"/>
      <c r="K405" s="632"/>
      <c r="L405" s="1008" t="s">
        <v>1088</v>
      </c>
      <c r="M405" s="934" t="s">
        <v>1008</v>
      </c>
      <c r="N405" s="1012" t="s">
        <v>1128</v>
      </c>
      <c r="O405" s="1013"/>
      <c r="P405" s="1013"/>
      <c r="Q405" s="1013"/>
      <c r="R405" s="1014"/>
    </row>
    <row r="406" spans="1:18" ht="14.25">
      <c r="A406" s="1068"/>
      <c r="B406" s="1069"/>
      <c r="C406" s="1073"/>
      <c r="D406" s="1075"/>
      <c r="E406" s="633" t="s">
        <v>1113</v>
      </c>
      <c r="F406" s="532" t="s">
        <v>1114</v>
      </c>
      <c r="G406" s="532" t="s">
        <v>1115</v>
      </c>
      <c r="H406" s="532" t="s">
        <v>1116</v>
      </c>
      <c r="I406" s="532" t="s">
        <v>1117</v>
      </c>
      <c r="J406" s="634" t="s">
        <v>1118</v>
      </c>
      <c r="K406" s="635" t="s">
        <v>1119</v>
      </c>
      <c r="L406" s="1009"/>
      <c r="M406" s="935"/>
      <c r="N406" s="1015"/>
      <c r="O406" s="1016"/>
      <c r="P406" s="1016"/>
      <c r="Q406" s="1016"/>
      <c r="R406" s="1017"/>
    </row>
    <row r="407" spans="1:18" ht="14.25">
      <c r="A407" s="1068"/>
      <c r="B407" s="1069"/>
      <c r="C407" s="1073"/>
      <c r="D407" s="1083"/>
      <c r="E407" s="1084" t="s">
        <v>1200</v>
      </c>
      <c r="F407" s="1085"/>
      <c r="G407" s="1085"/>
      <c r="H407" s="1085"/>
      <c r="I407" s="1085"/>
      <c r="J407" s="1085"/>
      <c r="K407" s="1086"/>
      <c r="L407" s="1013" t="s">
        <v>916</v>
      </c>
      <c r="M407" s="1014"/>
      <c r="N407" s="1018"/>
      <c r="O407" s="1019"/>
      <c r="P407" s="1019"/>
      <c r="Q407" s="1019"/>
      <c r="R407" s="1020"/>
    </row>
    <row r="408" spans="1:18" ht="14.25">
      <c r="A408" s="1070"/>
      <c r="B408" s="1071"/>
      <c r="C408" s="508"/>
      <c r="D408" s="519" t="s">
        <v>917</v>
      </c>
      <c r="E408" s="510" t="s">
        <v>918</v>
      </c>
      <c r="F408" s="510" t="s">
        <v>919</v>
      </c>
      <c r="G408" s="510" t="s">
        <v>920</v>
      </c>
      <c r="H408" s="510" t="s">
        <v>921</v>
      </c>
      <c r="I408" s="510" t="s">
        <v>922</v>
      </c>
      <c r="J408" s="550" t="s">
        <v>923</v>
      </c>
      <c r="K408" s="537" t="s">
        <v>959</v>
      </c>
      <c r="L408" s="424" t="s">
        <v>960</v>
      </c>
      <c r="M408" s="424" t="s">
        <v>961</v>
      </c>
      <c r="N408" s="1078" t="s">
        <v>962</v>
      </c>
      <c r="O408" s="1079"/>
      <c r="P408" s="1079"/>
      <c r="Q408" s="1079"/>
      <c r="R408" s="1080"/>
    </row>
    <row r="409" spans="1:18" ht="14.25">
      <c r="A409" s="997" t="s">
        <v>796</v>
      </c>
      <c r="B409" s="998"/>
      <c r="C409" s="620" t="s">
        <v>1257</v>
      </c>
      <c r="D409" s="427">
        <v>0</v>
      </c>
      <c r="E409" s="427">
        <v>0</v>
      </c>
      <c r="F409" s="427">
        <v>0</v>
      </c>
      <c r="G409" s="427">
        <v>0</v>
      </c>
      <c r="H409" s="427">
        <v>0</v>
      </c>
      <c r="I409" s="427">
        <v>0</v>
      </c>
      <c r="J409" s="427">
        <v>0</v>
      </c>
      <c r="K409" s="427">
        <v>0</v>
      </c>
      <c r="L409" s="427">
        <v>0</v>
      </c>
      <c r="M409" s="427">
        <v>0</v>
      </c>
      <c r="N409" s="868">
        <v>0</v>
      </c>
      <c r="O409" s="869"/>
      <c r="P409" s="869"/>
      <c r="Q409" s="869"/>
      <c r="R409" s="870"/>
    </row>
    <row r="410" spans="1:18" ht="14.25">
      <c r="A410" s="997" t="s">
        <v>682</v>
      </c>
      <c r="B410" s="998"/>
      <c r="C410" s="620" t="s">
        <v>1258</v>
      </c>
      <c r="D410" s="427">
        <v>0</v>
      </c>
      <c r="E410" s="427">
        <v>0</v>
      </c>
      <c r="F410" s="427">
        <v>0</v>
      </c>
      <c r="G410" s="427">
        <v>0</v>
      </c>
      <c r="H410" s="427">
        <v>0</v>
      </c>
      <c r="I410" s="427">
        <v>0</v>
      </c>
      <c r="J410" s="427">
        <v>0</v>
      </c>
      <c r="K410" s="427">
        <v>0</v>
      </c>
      <c r="L410" s="427">
        <v>0</v>
      </c>
      <c r="M410" s="427">
        <v>0</v>
      </c>
      <c r="N410" s="868">
        <v>0</v>
      </c>
      <c r="O410" s="869"/>
      <c r="P410" s="869"/>
      <c r="Q410" s="869"/>
      <c r="R410" s="870"/>
    </row>
    <row r="411" spans="1:18" ht="120">
      <c r="A411" s="997" t="s">
        <v>799</v>
      </c>
      <c r="B411" s="998"/>
      <c r="C411" s="621" t="s">
        <v>1274</v>
      </c>
      <c r="D411" s="427">
        <v>0</v>
      </c>
      <c r="E411" s="427">
        <v>0</v>
      </c>
      <c r="F411" s="427">
        <v>0</v>
      </c>
      <c r="G411" s="427">
        <v>0</v>
      </c>
      <c r="H411" s="427">
        <v>0</v>
      </c>
      <c r="I411" s="427">
        <v>0</v>
      </c>
      <c r="J411" s="427">
        <v>0</v>
      </c>
      <c r="K411" s="427">
        <v>0</v>
      </c>
      <c r="L411" s="427">
        <v>0</v>
      </c>
      <c r="M411" s="427">
        <v>0</v>
      </c>
      <c r="N411" s="868">
        <v>0</v>
      </c>
      <c r="O411" s="869"/>
      <c r="P411" s="869"/>
      <c r="Q411" s="869"/>
      <c r="R411" s="870"/>
    </row>
    <row r="412" spans="1:18" ht="14.25">
      <c r="A412" s="997" t="s">
        <v>684</v>
      </c>
      <c r="B412" s="998"/>
      <c r="C412" s="620" t="s">
        <v>1260</v>
      </c>
      <c r="D412" s="427">
        <v>0</v>
      </c>
      <c r="E412" s="427">
        <v>0</v>
      </c>
      <c r="F412" s="427">
        <v>0</v>
      </c>
      <c r="G412" s="427">
        <v>0</v>
      </c>
      <c r="H412" s="427">
        <v>0</v>
      </c>
      <c r="I412" s="427">
        <v>0</v>
      </c>
      <c r="J412" s="427">
        <v>0</v>
      </c>
      <c r="K412" s="427">
        <v>0</v>
      </c>
      <c r="L412" s="427">
        <v>0</v>
      </c>
      <c r="M412" s="427">
        <v>0</v>
      </c>
      <c r="N412" s="868">
        <v>0</v>
      </c>
      <c r="O412" s="869"/>
      <c r="P412" s="869"/>
      <c r="Q412" s="869"/>
      <c r="R412" s="870"/>
    </row>
    <row r="413" spans="1:18" ht="72">
      <c r="A413" s="997" t="s">
        <v>686</v>
      </c>
      <c r="B413" s="998"/>
      <c r="C413" s="621" t="s">
        <v>1261</v>
      </c>
      <c r="D413" s="427">
        <v>0</v>
      </c>
      <c r="E413" s="427">
        <v>0</v>
      </c>
      <c r="F413" s="427">
        <v>0</v>
      </c>
      <c r="G413" s="427">
        <v>0</v>
      </c>
      <c r="H413" s="427">
        <v>0</v>
      </c>
      <c r="I413" s="427">
        <v>0</v>
      </c>
      <c r="J413" s="427">
        <v>0</v>
      </c>
      <c r="K413" s="427">
        <v>0</v>
      </c>
      <c r="L413" s="427">
        <v>0</v>
      </c>
      <c r="M413" s="427">
        <v>0</v>
      </c>
      <c r="N413" s="868">
        <v>0</v>
      </c>
      <c r="O413" s="869"/>
      <c r="P413" s="869"/>
      <c r="Q413" s="869"/>
      <c r="R413" s="870"/>
    </row>
    <row r="414" spans="1:18" ht="108">
      <c r="A414" s="997" t="s">
        <v>688</v>
      </c>
      <c r="B414" s="998"/>
      <c r="C414" s="621" t="s">
        <v>1275</v>
      </c>
      <c r="D414" s="427">
        <v>1</v>
      </c>
      <c r="E414" s="427">
        <v>0</v>
      </c>
      <c r="F414" s="427">
        <v>0</v>
      </c>
      <c r="G414" s="427">
        <v>0</v>
      </c>
      <c r="H414" s="427">
        <v>1</v>
      </c>
      <c r="I414" s="427">
        <v>0</v>
      </c>
      <c r="J414" s="427">
        <v>0</v>
      </c>
      <c r="K414" s="427">
        <v>0</v>
      </c>
      <c r="L414" s="427">
        <v>7711</v>
      </c>
      <c r="M414" s="427">
        <v>20360</v>
      </c>
      <c r="N414" s="868">
        <v>49</v>
      </c>
      <c r="O414" s="869"/>
      <c r="P414" s="869"/>
      <c r="Q414" s="869"/>
      <c r="R414" s="870"/>
    </row>
    <row r="415" spans="1:18" ht="14.25">
      <c r="A415" s="997" t="s">
        <v>804</v>
      </c>
      <c r="B415" s="998"/>
      <c r="C415" s="620" t="s">
        <v>1263</v>
      </c>
      <c r="D415" s="427">
        <v>0</v>
      </c>
      <c r="E415" s="427">
        <v>0</v>
      </c>
      <c r="F415" s="427">
        <v>0</v>
      </c>
      <c r="G415" s="427">
        <v>0</v>
      </c>
      <c r="H415" s="427">
        <v>0</v>
      </c>
      <c r="I415" s="427">
        <v>0</v>
      </c>
      <c r="J415" s="427">
        <v>0</v>
      </c>
      <c r="K415" s="427">
        <v>0</v>
      </c>
      <c r="L415" s="427">
        <v>0</v>
      </c>
      <c r="M415" s="427">
        <v>0</v>
      </c>
      <c r="N415" s="868">
        <v>0</v>
      </c>
      <c r="O415" s="869"/>
      <c r="P415" s="869"/>
      <c r="Q415" s="869"/>
      <c r="R415" s="870"/>
    </row>
    <row r="416" spans="1:18" ht="14.25">
      <c r="A416" s="997" t="s">
        <v>690</v>
      </c>
      <c r="B416" s="998"/>
      <c r="C416" s="620" t="s">
        <v>1264</v>
      </c>
      <c r="D416" s="427">
        <v>0</v>
      </c>
      <c r="E416" s="427">
        <v>0</v>
      </c>
      <c r="F416" s="427">
        <v>0</v>
      </c>
      <c r="G416" s="427">
        <v>0</v>
      </c>
      <c r="H416" s="427">
        <v>0</v>
      </c>
      <c r="I416" s="427">
        <v>0</v>
      </c>
      <c r="J416" s="427">
        <v>0</v>
      </c>
      <c r="K416" s="427">
        <v>0</v>
      </c>
      <c r="L416" s="427">
        <v>0</v>
      </c>
      <c r="M416" s="427">
        <v>0</v>
      </c>
      <c r="N416" s="868">
        <v>0</v>
      </c>
      <c r="O416" s="869"/>
      <c r="P416" s="869"/>
      <c r="Q416" s="869"/>
      <c r="R416" s="870"/>
    </row>
    <row r="417" spans="1:18" ht="14.25">
      <c r="A417" s="997" t="s">
        <v>818</v>
      </c>
      <c r="B417" s="998"/>
      <c r="C417" s="620" t="s">
        <v>1265</v>
      </c>
      <c r="D417" s="427">
        <v>0</v>
      </c>
      <c r="E417" s="427">
        <v>0</v>
      </c>
      <c r="F417" s="427">
        <v>0</v>
      </c>
      <c r="G417" s="427">
        <v>0</v>
      </c>
      <c r="H417" s="427">
        <v>0</v>
      </c>
      <c r="I417" s="427">
        <v>0</v>
      </c>
      <c r="J417" s="427">
        <v>0</v>
      </c>
      <c r="K417" s="427">
        <v>0</v>
      </c>
      <c r="L417" s="427">
        <v>0</v>
      </c>
      <c r="M417" s="427">
        <v>0</v>
      </c>
      <c r="N417" s="868">
        <v>0</v>
      </c>
      <c r="O417" s="869"/>
      <c r="P417" s="869"/>
      <c r="Q417" s="869"/>
      <c r="R417" s="870"/>
    </row>
    <row r="418" spans="1:18" ht="14.25">
      <c r="A418" s="997" t="s">
        <v>692</v>
      </c>
      <c r="B418" s="998"/>
      <c r="C418" s="620" t="s">
        <v>1266</v>
      </c>
      <c r="D418" s="427">
        <v>0</v>
      </c>
      <c r="E418" s="427">
        <v>0</v>
      </c>
      <c r="F418" s="427">
        <v>0</v>
      </c>
      <c r="G418" s="427">
        <v>0</v>
      </c>
      <c r="H418" s="427">
        <v>0</v>
      </c>
      <c r="I418" s="427">
        <v>0</v>
      </c>
      <c r="J418" s="427">
        <v>0</v>
      </c>
      <c r="K418" s="427">
        <v>0</v>
      </c>
      <c r="L418" s="427">
        <v>0</v>
      </c>
      <c r="M418" s="427">
        <v>0</v>
      </c>
      <c r="N418" s="868">
        <v>0</v>
      </c>
      <c r="O418" s="869"/>
      <c r="P418" s="869"/>
      <c r="Q418" s="869"/>
      <c r="R418" s="870"/>
    </row>
    <row r="419" spans="1:18" ht="14.25">
      <c r="A419" s="997" t="s">
        <v>694</v>
      </c>
      <c r="B419" s="998"/>
      <c r="C419" s="620" t="s">
        <v>1267</v>
      </c>
      <c r="D419" s="427">
        <v>0</v>
      </c>
      <c r="E419" s="427">
        <v>0</v>
      </c>
      <c r="F419" s="427">
        <v>0</v>
      </c>
      <c r="G419" s="427">
        <v>0</v>
      </c>
      <c r="H419" s="427">
        <v>0</v>
      </c>
      <c r="I419" s="427">
        <v>0</v>
      </c>
      <c r="J419" s="427">
        <v>0</v>
      </c>
      <c r="K419" s="427">
        <v>0</v>
      </c>
      <c r="L419" s="427">
        <v>0</v>
      </c>
      <c r="M419" s="427">
        <v>0</v>
      </c>
      <c r="N419" s="868">
        <v>0</v>
      </c>
      <c r="O419" s="869"/>
      <c r="P419" s="869"/>
      <c r="Q419" s="869"/>
      <c r="R419" s="870"/>
    </row>
    <row r="420" spans="1:18" ht="14.25">
      <c r="A420" s="997" t="s">
        <v>822</v>
      </c>
      <c r="B420" s="998"/>
      <c r="C420" s="620" t="s">
        <v>1268</v>
      </c>
      <c r="D420" s="427">
        <v>0</v>
      </c>
      <c r="E420" s="427">
        <v>0</v>
      </c>
      <c r="F420" s="427">
        <v>0</v>
      </c>
      <c r="G420" s="427">
        <v>0</v>
      </c>
      <c r="H420" s="427">
        <v>0</v>
      </c>
      <c r="I420" s="427">
        <v>0</v>
      </c>
      <c r="J420" s="427">
        <v>0</v>
      </c>
      <c r="K420" s="427">
        <v>0</v>
      </c>
      <c r="L420" s="427">
        <v>0</v>
      </c>
      <c r="M420" s="427">
        <v>0</v>
      </c>
      <c r="N420" s="868">
        <v>0</v>
      </c>
      <c r="O420" s="869"/>
      <c r="P420" s="869"/>
      <c r="Q420" s="869"/>
      <c r="R420" s="870"/>
    </row>
    <row r="421" spans="1:18" ht="14.25">
      <c r="A421" s="997" t="s">
        <v>696</v>
      </c>
      <c r="B421" s="998"/>
      <c r="C421" s="624" t="s">
        <v>1269</v>
      </c>
      <c r="D421" s="427">
        <v>0</v>
      </c>
      <c r="E421" s="427">
        <v>0</v>
      </c>
      <c r="F421" s="427">
        <v>0</v>
      </c>
      <c r="G421" s="427">
        <v>0</v>
      </c>
      <c r="H421" s="427">
        <v>0</v>
      </c>
      <c r="I421" s="427">
        <v>0</v>
      </c>
      <c r="J421" s="427">
        <v>0</v>
      </c>
      <c r="K421" s="427">
        <v>0</v>
      </c>
      <c r="L421" s="427">
        <v>0</v>
      </c>
      <c r="M421" s="427">
        <v>0</v>
      </c>
      <c r="N421" s="868">
        <v>0</v>
      </c>
      <c r="O421" s="869"/>
      <c r="P421" s="869"/>
      <c r="Q421" s="869"/>
      <c r="R421" s="870"/>
    </row>
    <row r="427" spans="1:13" ht="16.5" thickBot="1">
      <c r="A427" s="627"/>
      <c r="B427" s="627"/>
      <c r="C427" s="602" t="s">
        <v>1276</v>
      </c>
      <c r="D427" s="626"/>
      <c r="E427" s="626"/>
      <c r="F427" s="626"/>
      <c r="G427" s="626"/>
      <c r="H427" s="626"/>
      <c r="I427" s="626"/>
      <c r="J427" s="626"/>
      <c r="K427" s="626"/>
      <c r="L427" s="626"/>
      <c r="M427" s="627"/>
    </row>
    <row r="428" spans="1:13" ht="18">
      <c r="A428" s="600" t="s">
        <v>1169</v>
      </c>
      <c r="B428" s="601">
        <v>31</v>
      </c>
      <c r="C428" s="587" t="s">
        <v>1277</v>
      </c>
      <c r="D428" s="588"/>
      <c r="E428" s="898" t="s">
        <v>903</v>
      </c>
      <c r="F428" s="898"/>
      <c r="G428" s="898"/>
      <c r="H428" s="919"/>
      <c r="I428" s="873" t="str">
        <f>'[1]elolap'!$P$35</f>
        <v>18449</v>
      </c>
      <c r="J428" s="874"/>
      <c r="K428" s="874"/>
      <c r="L428" s="874"/>
      <c r="M428" s="875"/>
    </row>
    <row r="429" spans="1:13" ht="14.25">
      <c r="A429" s="1066" t="s">
        <v>904</v>
      </c>
      <c r="B429" s="1067"/>
      <c r="C429" s="1072" t="s">
        <v>247</v>
      </c>
      <c r="D429" s="1074" t="s">
        <v>1278</v>
      </c>
      <c r="E429" s="1076" t="s">
        <v>1238</v>
      </c>
      <c r="F429" s="1076" t="s">
        <v>1239</v>
      </c>
      <c r="G429" s="1076" t="s">
        <v>1279</v>
      </c>
      <c r="H429" s="1057" t="s">
        <v>1241</v>
      </c>
      <c r="I429" s="1058"/>
      <c r="J429" s="1058"/>
      <c r="K429" s="1058"/>
      <c r="L429" s="1058"/>
      <c r="M429" s="1059"/>
    </row>
    <row r="430" spans="1:13" ht="14.25">
      <c r="A430" s="1068"/>
      <c r="B430" s="1069"/>
      <c r="C430" s="1073"/>
      <c r="D430" s="1075"/>
      <c r="E430" s="1077"/>
      <c r="F430" s="1077"/>
      <c r="G430" s="1077"/>
      <c r="H430" s="1060"/>
      <c r="I430" s="1061"/>
      <c r="J430" s="1061"/>
      <c r="K430" s="1061"/>
      <c r="L430" s="1061"/>
      <c r="M430" s="1062"/>
    </row>
    <row r="431" spans="1:13" ht="14.25">
      <c r="A431" s="1070"/>
      <c r="B431" s="1071"/>
      <c r="C431" s="636"/>
      <c r="D431" s="519" t="s">
        <v>917</v>
      </c>
      <c r="E431" s="510" t="s">
        <v>918</v>
      </c>
      <c r="F431" s="510" t="s">
        <v>919</v>
      </c>
      <c r="G431" s="510" t="s">
        <v>920</v>
      </c>
      <c r="H431" s="1063" t="s">
        <v>921</v>
      </c>
      <c r="I431" s="1064"/>
      <c r="J431" s="1064"/>
      <c r="K431" s="1064"/>
      <c r="L431" s="1064"/>
      <c r="M431" s="1065"/>
    </row>
    <row r="432" spans="1:13" ht="14.25">
      <c r="A432" s="997" t="s">
        <v>796</v>
      </c>
      <c r="B432" s="998"/>
      <c r="C432" s="620" t="s">
        <v>1257</v>
      </c>
      <c r="D432" s="427">
        <v>0</v>
      </c>
      <c r="E432" s="427">
        <v>0</v>
      </c>
      <c r="F432" s="427">
        <v>0</v>
      </c>
      <c r="G432" s="427">
        <v>0</v>
      </c>
      <c r="H432" s="945">
        <v>0</v>
      </c>
      <c r="I432" s="946"/>
      <c r="J432" s="946"/>
      <c r="K432" s="946"/>
      <c r="L432" s="946"/>
      <c r="M432" s="947"/>
    </row>
    <row r="433" spans="1:13" ht="14.25">
      <c r="A433" s="997" t="s">
        <v>682</v>
      </c>
      <c r="B433" s="998"/>
      <c r="C433" s="620" t="s">
        <v>1258</v>
      </c>
      <c r="D433" s="427">
        <v>0</v>
      </c>
      <c r="E433" s="427">
        <v>0</v>
      </c>
      <c r="F433" s="427">
        <v>0</v>
      </c>
      <c r="G433" s="427">
        <v>0</v>
      </c>
      <c r="H433" s="945">
        <v>0</v>
      </c>
      <c r="I433" s="946"/>
      <c r="J433" s="946"/>
      <c r="K433" s="946"/>
      <c r="L433" s="946"/>
      <c r="M433" s="947"/>
    </row>
    <row r="434" spans="1:13" ht="120">
      <c r="A434" s="997" t="s">
        <v>799</v>
      </c>
      <c r="B434" s="998"/>
      <c r="C434" s="623" t="s">
        <v>1259</v>
      </c>
      <c r="D434" s="427">
        <v>0</v>
      </c>
      <c r="E434" s="427">
        <v>0</v>
      </c>
      <c r="F434" s="427">
        <v>0</v>
      </c>
      <c r="G434" s="427">
        <v>0</v>
      </c>
      <c r="H434" s="945">
        <v>0</v>
      </c>
      <c r="I434" s="946"/>
      <c r="J434" s="946"/>
      <c r="K434" s="946"/>
      <c r="L434" s="946"/>
      <c r="M434" s="947"/>
    </row>
    <row r="435" spans="1:13" ht="14.25">
      <c r="A435" s="997" t="s">
        <v>684</v>
      </c>
      <c r="B435" s="998"/>
      <c r="C435" s="620" t="s">
        <v>1260</v>
      </c>
      <c r="D435" s="427">
        <v>0</v>
      </c>
      <c r="E435" s="427">
        <v>0</v>
      </c>
      <c r="F435" s="427">
        <v>0</v>
      </c>
      <c r="G435" s="427">
        <v>0</v>
      </c>
      <c r="H435" s="945">
        <v>0</v>
      </c>
      <c r="I435" s="946"/>
      <c r="J435" s="946"/>
      <c r="K435" s="946"/>
      <c r="L435" s="946"/>
      <c r="M435" s="947"/>
    </row>
    <row r="436" spans="1:13" ht="14.25">
      <c r="A436" s="997" t="s">
        <v>686</v>
      </c>
      <c r="B436" s="998"/>
      <c r="C436" s="620" t="s">
        <v>1261</v>
      </c>
      <c r="D436" s="427">
        <v>0</v>
      </c>
      <c r="E436" s="427">
        <v>0</v>
      </c>
      <c r="F436" s="427">
        <v>0</v>
      </c>
      <c r="G436" s="427">
        <v>0</v>
      </c>
      <c r="H436" s="945">
        <v>0</v>
      </c>
      <c r="I436" s="946"/>
      <c r="J436" s="946"/>
      <c r="K436" s="946"/>
      <c r="L436" s="946"/>
      <c r="M436" s="947"/>
    </row>
    <row r="437" spans="1:13" ht="108">
      <c r="A437" s="997" t="s">
        <v>688</v>
      </c>
      <c r="B437" s="998"/>
      <c r="C437" s="623" t="s">
        <v>1275</v>
      </c>
      <c r="D437" s="427">
        <v>1</v>
      </c>
      <c r="E437" s="427">
        <v>0</v>
      </c>
      <c r="F437" s="427">
        <v>0</v>
      </c>
      <c r="G437" s="427">
        <v>1</v>
      </c>
      <c r="H437" s="945">
        <v>0</v>
      </c>
      <c r="I437" s="946"/>
      <c r="J437" s="946"/>
      <c r="K437" s="946"/>
      <c r="L437" s="946"/>
      <c r="M437" s="947"/>
    </row>
    <row r="438" spans="1:13" ht="14.25">
      <c r="A438" s="997" t="s">
        <v>804</v>
      </c>
      <c r="B438" s="998"/>
      <c r="C438" s="620" t="s">
        <v>1280</v>
      </c>
      <c r="D438" s="427">
        <v>0</v>
      </c>
      <c r="E438" s="427">
        <v>0</v>
      </c>
      <c r="F438" s="427">
        <v>0</v>
      </c>
      <c r="G438" s="427">
        <v>0</v>
      </c>
      <c r="H438" s="945">
        <v>0</v>
      </c>
      <c r="I438" s="946"/>
      <c r="J438" s="946"/>
      <c r="K438" s="946"/>
      <c r="L438" s="946"/>
      <c r="M438" s="947"/>
    </row>
    <row r="439" spans="1:13" ht="14.25">
      <c r="A439" s="997" t="s">
        <v>690</v>
      </c>
      <c r="B439" s="998"/>
      <c r="C439" s="620" t="s">
        <v>1264</v>
      </c>
      <c r="D439" s="427">
        <v>0</v>
      </c>
      <c r="E439" s="427">
        <v>0</v>
      </c>
      <c r="F439" s="427">
        <v>0</v>
      </c>
      <c r="G439" s="427">
        <v>0</v>
      </c>
      <c r="H439" s="945">
        <v>0</v>
      </c>
      <c r="I439" s="946"/>
      <c r="J439" s="946"/>
      <c r="K439" s="946"/>
      <c r="L439" s="946"/>
      <c r="M439" s="947"/>
    </row>
    <row r="440" spans="1:13" ht="14.25">
      <c r="A440" s="997" t="s">
        <v>818</v>
      </c>
      <c r="B440" s="998"/>
      <c r="C440" s="620" t="s">
        <v>1265</v>
      </c>
      <c r="D440" s="427">
        <v>0</v>
      </c>
      <c r="E440" s="427">
        <v>0</v>
      </c>
      <c r="F440" s="427">
        <v>0</v>
      </c>
      <c r="G440" s="427">
        <v>0</v>
      </c>
      <c r="H440" s="945">
        <v>0</v>
      </c>
      <c r="I440" s="946"/>
      <c r="J440" s="946"/>
      <c r="K440" s="946"/>
      <c r="L440" s="946"/>
      <c r="M440" s="947"/>
    </row>
    <row r="441" spans="1:13" ht="14.25">
      <c r="A441" s="997" t="s">
        <v>692</v>
      </c>
      <c r="B441" s="998"/>
      <c r="C441" s="620" t="s">
        <v>1266</v>
      </c>
      <c r="D441" s="427">
        <v>0</v>
      </c>
      <c r="E441" s="427">
        <v>0</v>
      </c>
      <c r="F441" s="427">
        <v>0</v>
      </c>
      <c r="G441" s="427">
        <v>0</v>
      </c>
      <c r="H441" s="945">
        <v>0</v>
      </c>
      <c r="I441" s="946"/>
      <c r="J441" s="946"/>
      <c r="K441" s="946"/>
      <c r="L441" s="946"/>
      <c r="M441" s="947"/>
    </row>
    <row r="442" spans="1:13" ht="14.25">
      <c r="A442" s="997" t="s">
        <v>694</v>
      </c>
      <c r="B442" s="998"/>
      <c r="C442" s="620" t="s">
        <v>1267</v>
      </c>
      <c r="D442" s="427">
        <v>0</v>
      </c>
      <c r="E442" s="427">
        <v>0</v>
      </c>
      <c r="F442" s="427">
        <v>0</v>
      </c>
      <c r="G442" s="427">
        <v>0</v>
      </c>
      <c r="H442" s="945">
        <v>0</v>
      </c>
      <c r="I442" s="946"/>
      <c r="J442" s="946"/>
      <c r="K442" s="946"/>
      <c r="L442" s="946"/>
      <c r="M442" s="947"/>
    </row>
    <row r="443" spans="1:13" ht="14.25">
      <c r="A443" s="997" t="s">
        <v>822</v>
      </c>
      <c r="B443" s="998"/>
      <c r="C443" s="620" t="s">
        <v>1268</v>
      </c>
      <c r="D443" s="427">
        <v>0</v>
      </c>
      <c r="E443" s="427">
        <v>0</v>
      </c>
      <c r="F443" s="427">
        <v>0</v>
      </c>
      <c r="G443" s="427">
        <v>0</v>
      </c>
      <c r="H443" s="945">
        <v>0</v>
      </c>
      <c r="I443" s="946"/>
      <c r="J443" s="946"/>
      <c r="K443" s="946"/>
      <c r="L443" s="946"/>
      <c r="M443" s="947"/>
    </row>
    <row r="444" spans="1:13" ht="14.25">
      <c r="A444" s="997" t="s">
        <v>696</v>
      </c>
      <c r="B444" s="998"/>
      <c r="C444" s="624" t="s">
        <v>1269</v>
      </c>
      <c r="D444" s="427">
        <v>0</v>
      </c>
      <c r="E444" s="427">
        <v>0</v>
      </c>
      <c r="F444" s="427">
        <v>0</v>
      </c>
      <c r="G444" s="427">
        <v>0</v>
      </c>
      <c r="H444" s="945">
        <v>0</v>
      </c>
      <c r="I444" s="946"/>
      <c r="J444" s="946"/>
      <c r="K444" s="946"/>
      <c r="L444" s="946"/>
      <c r="M444" s="947"/>
    </row>
    <row r="449" spans="1:17" ht="16.5" thickBot="1">
      <c r="A449" s="637"/>
      <c r="B449" s="637"/>
      <c r="C449" s="553" t="s">
        <v>1270</v>
      </c>
      <c r="D449" s="553"/>
      <c r="E449" s="637"/>
      <c r="F449" s="637"/>
      <c r="G449" s="637"/>
      <c r="H449" s="637"/>
      <c r="I449" s="637"/>
      <c r="J449" s="637"/>
      <c r="K449" s="584"/>
      <c r="L449" s="584"/>
      <c r="M449" s="638"/>
      <c r="N449" s="638"/>
      <c r="O449" s="637"/>
      <c r="P449" s="637"/>
      <c r="Q449" s="637"/>
    </row>
    <row r="450" spans="1:17" ht="18.75" thickBot="1">
      <c r="A450" s="410" t="s">
        <v>1281</v>
      </c>
      <c r="B450" s="639" t="s">
        <v>1282</v>
      </c>
      <c r="C450" s="524" t="s">
        <v>1283</v>
      </c>
      <c r="D450" s="415"/>
      <c r="E450" s="415"/>
      <c r="F450" s="413"/>
      <c r="G450" s="413"/>
      <c r="H450" s="898" t="s">
        <v>903</v>
      </c>
      <c r="I450" s="898"/>
      <c r="J450" s="898"/>
      <c r="K450" s="898"/>
      <c r="L450" s="919"/>
      <c r="M450" s="873" t="str">
        <f>'[1]elolap'!$P$35</f>
        <v>18449</v>
      </c>
      <c r="N450" s="874"/>
      <c r="O450" s="874"/>
      <c r="P450" s="874"/>
      <c r="Q450" s="875"/>
    </row>
    <row r="451" spans="1:17" ht="14.25">
      <c r="A451" s="1025" t="s">
        <v>1284</v>
      </c>
      <c r="B451" s="1026"/>
      <c r="C451" s="1029" t="s">
        <v>247</v>
      </c>
      <c r="D451" s="1030"/>
      <c r="E451" s="1051" t="s">
        <v>1205</v>
      </c>
      <c r="F451" s="1054" t="s">
        <v>1144</v>
      </c>
      <c r="G451" s="1055"/>
      <c r="H451" s="1055"/>
      <c r="I451" s="1055"/>
      <c r="J451" s="1055"/>
      <c r="K451" s="1055"/>
      <c r="L451" s="1055"/>
      <c r="M451" s="1055"/>
      <c r="N451" s="1055"/>
      <c r="O451" s="1055"/>
      <c r="P451" s="1055"/>
      <c r="Q451" s="1056"/>
    </row>
    <row r="452" spans="1:17" ht="14.25">
      <c r="A452" s="1025"/>
      <c r="B452" s="1026"/>
      <c r="C452" s="1025"/>
      <c r="D452" s="1026"/>
      <c r="E452" s="1052"/>
      <c r="F452" s="1032" t="s">
        <v>1285</v>
      </c>
      <c r="G452" s="1032" t="s">
        <v>1286</v>
      </c>
      <c r="H452" s="1032" t="s">
        <v>1287</v>
      </c>
      <c r="I452" s="1032" t="s">
        <v>1288</v>
      </c>
      <c r="J452" s="1032" t="s">
        <v>1289</v>
      </c>
      <c r="K452" s="1032" t="s">
        <v>1290</v>
      </c>
      <c r="L452" s="1039" t="s">
        <v>1291</v>
      </c>
      <c r="M452" s="1040"/>
      <c r="N452" s="1040"/>
      <c r="O452" s="1040"/>
      <c r="P452" s="1040"/>
      <c r="Q452" s="1041"/>
    </row>
    <row r="453" spans="1:17" ht="14.25">
      <c r="A453" s="1025"/>
      <c r="B453" s="1026"/>
      <c r="C453" s="1025"/>
      <c r="D453" s="1026"/>
      <c r="E453" s="1052"/>
      <c r="F453" s="1033"/>
      <c r="G453" s="1033"/>
      <c r="H453" s="1033"/>
      <c r="I453" s="1033"/>
      <c r="J453" s="1033"/>
      <c r="K453" s="1033"/>
      <c r="L453" s="1042"/>
      <c r="M453" s="1043"/>
      <c r="N453" s="1043"/>
      <c r="O453" s="1043"/>
      <c r="P453" s="1043"/>
      <c r="Q453" s="1044"/>
    </row>
    <row r="454" spans="1:17" ht="14.25">
      <c r="A454" s="1025"/>
      <c r="B454" s="1026"/>
      <c r="C454" s="1025"/>
      <c r="D454" s="1026"/>
      <c r="E454" s="1052"/>
      <c r="F454" s="1033"/>
      <c r="G454" s="1033"/>
      <c r="H454" s="1033"/>
      <c r="I454" s="1033"/>
      <c r="J454" s="1033"/>
      <c r="K454" s="1033"/>
      <c r="L454" s="1042"/>
      <c r="M454" s="1043"/>
      <c r="N454" s="1043"/>
      <c r="O454" s="1043"/>
      <c r="P454" s="1043"/>
      <c r="Q454" s="1044"/>
    </row>
    <row r="455" spans="1:17" ht="14.25">
      <c r="A455" s="1025"/>
      <c r="B455" s="1026"/>
      <c r="C455" s="1025"/>
      <c r="D455" s="1026"/>
      <c r="E455" s="1052"/>
      <c r="F455" s="1033"/>
      <c r="G455" s="1033"/>
      <c r="H455" s="1033"/>
      <c r="I455" s="1033"/>
      <c r="J455" s="1033"/>
      <c r="K455" s="1033"/>
      <c r="L455" s="1042"/>
      <c r="M455" s="1043"/>
      <c r="N455" s="1043"/>
      <c r="O455" s="1043"/>
      <c r="P455" s="1043"/>
      <c r="Q455" s="1044"/>
    </row>
    <row r="456" spans="1:17" ht="14.25">
      <c r="A456" s="1025"/>
      <c r="B456" s="1026"/>
      <c r="C456" s="1025"/>
      <c r="D456" s="1026"/>
      <c r="E456" s="1053"/>
      <c r="F456" s="1034"/>
      <c r="G456" s="1034"/>
      <c r="H456" s="1034"/>
      <c r="I456" s="1034"/>
      <c r="J456" s="1034"/>
      <c r="K456" s="1034"/>
      <c r="L456" s="1045"/>
      <c r="M456" s="1046"/>
      <c r="N456" s="1046"/>
      <c r="O456" s="1046"/>
      <c r="P456" s="1046"/>
      <c r="Q456" s="1047"/>
    </row>
    <row r="457" spans="1:17" ht="14.25">
      <c r="A457" s="1027"/>
      <c r="B457" s="1028"/>
      <c r="C457" s="1035"/>
      <c r="D457" s="1036"/>
      <c r="E457" s="559" t="s">
        <v>917</v>
      </c>
      <c r="F457" s="560" t="s">
        <v>918</v>
      </c>
      <c r="G457" s="561" t="s">
        <v>919</v>
      </c>
      <c r="H457" s="561" t="s">
        <v>920</v>
      </c>
      <c r="I457" s="561" t="s">
        <v>921</v>
      </c>
      <c r="J457" s="561" t="s">
        <v>922</v>
      </c>
      <c r="K457" s="561" t="s">
        <v>923</v>
      </c>
      <c r="L457" s="1048" t="s">
        <v>959</v>
      </c>
      <c r="M457" s="1049"/>
      <c r="N457" s="1049"/>
      <c r="O457" s="1049"/>
      <c r="P457" s="1049"/>
      <c r="Q457" s="1050"/>
    </row>
    <row r="458" spans="1:17" ht="14.25">
      <c r="A458" s="1037" t="s">
        <v>796</v>
      </c>
      <c r="B458" s="1038"/>
      <c r="C458" s="612" t="s">
        <v>1292</v>
      </c>
      <c r="D458" s="529"/>
      <c r="E458" s="427">
        <v>1</v>
      </c>
      <c r="F458" s="427">
        <v>0</v>
      </c>
      <c r="G458" s="427">
        <v>0</v>
      </c>
      <c r="H458" s="427">
        <v>0</v>
      </c>
      <c r="I458" s="427">
        <v>0</v>
      </c>
      <c r="J458" s="427">
        <v>0</v>
      </c>
      <c r="K458" s="427">
        <v>1</v>
      </c>
      <c r="L458" s="945">
        <v>0</v>
      </c>
      <c r="M458" s="946"/>
      <c r="N458" s="946"/>
      <c r="O458" s="946"/>
      <c r="P458" s="946"/>
      <c r="Q458" s="947"/>
    </row>
    <row r="459" spans="1:17" ht="14.25">
      <c r="A459" s="1037" t="s">
        <v>682</v>
      </c>
      <c r="B459" s="1038"/>
      <c r="C459" s="971" t="s">
        <v>1150</v>
      </c>
      <c r="D459" s="492" t="s">
        <v>1151</v>
      </c>
      <c r="E459" s="427">
        <v>0</v>
      </c>
      <c r="F459" s="427">
        <v>0</v>
      </c>
      <c r="G459" s="427">
        <v>0</v>
      </c>
      <c r="H459" s="427">
        <v>0</v>
      </c>
      <c r="I459" s="427">
        <v>0</v>
      </c>
      <c r="J459" s="427">
        <v>0</v>
      </c>
      <c r="K459" s="427">
        <v>0</v>
      </c>
      <c r="L459" s="945">
        <v>0</v>
      </c>
      <c r="M459" s="946"/>
      <c r="N459" s="946"/>
      <c r="O459" s="946"/>
      <c r="P459" s="946"/>
      <c r="Q459" s="947"/>
    </row>
    <row r="460" spans="1:17" ht="14.25">
      <c r="A460" s="1037" t="s">
        <v>799</v>
      </c>
      <c r="B460" s="1038"/>
      <c r="C460" s="971"/>
      <c r="D460" s="492" t="s">
        <v>1214</v>
      </c>
      <c r="E460" s="427">
        <v>0</v>
      </c>
      <c r="F460" s="427">
        <v>0</v>
      </c>
      <c r="G460" s="427">
        <v>0</v>
      </c>
      <c r="H460" s="427">
        <v>0</v>
      </c>
      <c r="I460" s="427">
        <v>0</v>
      </c>
      <c r="J460" s="427">
        <v>0</v>
      </c>
      <c r="K460" s="427">
        <v>0</v>
      </c>
      <c r="L460" s="945">
        <v>0</v>
      </c>
      <c r="M460" s="946"/>
      <c r="N460" s="946"/>
      <c r="O460" s="946"/>
      <c r="P460" s="946"/>
      <c r="Q460" s="947"/>
    </row>
    <row r="461" spans="1:17" ht="14.25">
      <c r="A461" s="1037" t="s">
        <v>684</v>
      </c>
      <c r="B461" s="1038"/>
      <c r="C461" s="971"/>
      <c r="D461" s="492" t="s">
        <v>1156</v>
      </c>
      <c r="E461" s="427">
        <v>1</v>
      </c>
      <c r="F461" s="427">
        <v>0</v>
      </c>
      <c r="G461" s="427">
        <v>0</v>
      </c>
      <c r="H461" s="427">
        <v>0</v>
      </c>
      <c r="I461" s="427">
        <v>0</v>
      </c>
      <c r="J461" s="427">
        <v>0</v>
      </c>
      <c r="K461" s="427">
        <v>1</v>
      </c>
      <c r="L461" s="945">
        <v>0</v>
      </c>
      <c r="M461" s="946"/>
      <c r="N461" s="946"/>
      <c r="O461" s="946"/>
      <c r="P461" s="946"/>
      <c r="Q461" s="947"/>
    </row>
    <row r="462" spans="1:17" ht="14.25">
      <c r="A462" s="1037" t="s">
        <v>686</v>
      </c>
      <c r="B462" s="1038"/>
      <c r="C462" s="971" t="s">
        <v>1157</v>
      </c>
      <c r="D462" s="492" t="s">
        <v>1158</v>
      </c>
      <c r="E462" s="427">
        <v>0</v>
      </c>
      <c r="F462" s="427">
        <v>0</v>
      </c>
      <c r="G462" s="427">
        <v>0</v>
      </c>
      <c r="H462" s="427">
        <v>0</v>
      </c>
      <c r="I462" s="427">
        <v>0</v>
      </c>
      <c r="J462" s="427">
        <v>0</v>
      </c>
      <c r="K462" s="427">
        <v>0</v>
      </c>
      <c r="L462" s="945">
        <v>0</v>
      </c>
      <c r="M462" s="946"/>
      <c r="N462" s="946"/>
      <c r="O462" s="946"/>
      <c r="P462" s="946"/>
      <c r="Q462" s="947"/>
    </row>
    <row r="463" spans="1:17" ht="14.25">
      <c r="A463" s="1037" t="s">
        <v>688</v>
      </c>
      <c r="B463" s="1038"/>
      <c r="C463" s="971"/>
      <c r="D463" s="492" t="s">
        <v>1159</v>
      </c>
      <c r="E463" s="427">
        <v>0</v>
      </c>
      <c r="F463" s="427">
        <v>0</v>
      </c>
      <c r="G463" s="427">
        <v>0</v>
      </c>
      <c r="H463" s="427">
        <v>0</v>
      </c>
      <c r="I463" s="427">
        <v>0</v>
      </c>
      <c r="J463" s="427">
        <v>0</v>
      </c>
      <c r="K463" s="427">
        <v>0</v>
      </c>
      <c r="L463" s="945">
        <v>0</v>
      </c>
      <c r="M463" s="946"/>
      <c r="N463" s="946"/>
      <c r="O463" s="946"/>
      <c r="P463" s="946"/>
      <c r="Q463" s="947"/>
    </row>
    <row r="464" spans="1:17" ht="14.25">
      <c r="A464" s="1037" t="s">
        <v>804</v>
      </c>
      <c r="B464" s="1038"/>
      <c r="C464" s="971"/>
      <c r="D464" s="492" t="s">
        <v>1160</v>
      </c>
      <c r="E464" s="427">
        <v>1</v>
      </c>
      <c r="F464" s="427">
        <v>0</v>
      </c>
      <c r="G464" s="427">
        <v>0</v>
      </c>
      <c r="H464" s="427">
        <v>0</v>
      </c>
      <c r="I464" s="427">
        <v>0</v>
      </c>
      <c r="J464" s="427">
        <v>0</v>
      </c>
      <c r="K464" s="427">
        <v>1</v>
      </c>
      <c r="L464" s="945">
        <v>0</v>
      </c>
      <c r="M464" s="946"/>
      <c r="N464" s="946"/>
      <c r="O464" s="946"/>
      <c r="P464" s="946"/>
      <c r="Q464" s="947"/>
    </row>
    <row r="465" spans="1:17" ht="14.25">
      <c r="A465" s="1037" t="s">
        <v>690</v>
      </c>
      <c r="B465" s="1038"/>
      <c r="C465" s="971"/>
      <c r="D465" s="492" t="s">
        <v>1161</v>
      </c>
      <c r="E465" s="427">
        <v>0</v>
      </c>
      <c r="F465" s="427">
        <v>0</v>
      </c>
      <c r="G465" s="427">
        <v>0</v>
      </c>
      <c r="H465" s="427">
        <v>0</v>
      </c>
      <c r="I465" s="427">
        <v>0</v>
      </c>
      <c r="J465" s="427">
        <v>0</v>
      </c>
      <c r="K465" s="427">
        <v>0</v>
      </c>
      <c r="L465" s="945">
        <v>0</v>
      </c>
      <c r="M465" s="946"/>
      <c r="N465" s="946"/>
      <c r="O465" s="946"/>
      <c r="P465" s="946"/>
      <c r="Q465" s="947"/>
    </row>
    <row r="466" spans="1:17" ht="14.25">
      <c r="A466" s="1037" t="s">
        <v>818</v>
      </c>
      <c r="B466" s="1038"/>
      <c r="C466" s="971" t="s">
        <v>1162</v>
      </c>
      <c r="D466" s="492" t="s">
        <v>1163</v>
      </c>
      <c r="E466" s="427">
        <v>1</v>
      </c>
      <c r="F466" s="427">
        <v>0</v>
      </c>
      <c r="G466" s="427">
        <v>0</v>
      </c>
      <c r="H466" s="427">
        <v>0</v>
      </c>
      <c r="I466" s="427">
        <v>0</v>
      </c>
      <c r="J466" s="427">
        <v>0</v>
      </c>
      <c r="K466" s="427">
        <v>1</v>
      </c>
      <c r="L466" s="945">
        <v>0</v>
      </c>
      <c r="M466" s="946"/>
      <c r="N466" s="946"/>
      <c r="O466" s="946"/>
      <c r="P466" s="946"/>
      <c r="Q466" s="947"/>
    </row>
    <row r="467" spans="1:17" ht="14.25">
      <c r="A467" s="1037" t="s">
        <v>692</v>
      </c>
      <c r="B467" s="1038"/>
      <c r="C467" s="971"/>
      <c r="D467" s="492" t="s">
        <v>1164</v>
      </c>
      <c r="E467" s="427">
        <v>0</v>
      </c>
      <c r="F467" s="427">
        <v>0</v>
      </c>
      <c r="G467" s="427">
        <v>0</v>
      </c>
      <c r="H467" s="427">
        <v>0</v>
      </c>
      <c r="I467" s="427">
        <v>0</v>
      </c>
      <c r="J467" s="427">
        <v>0</v>
      </c>
      <c r="K467" s="427">
        <v>0</v>
      </c>
      <c r="L467" s="945">
        <v>0</v>
      </c>
      <c r="M467" s="946"/>
      <c r="N467" s="946"/>
      <c r="O467" s="946"/>
      <c r="P467" s="946"/>
      <c r="Q467" s="947"/>
    </row>
    <row r="468" spans="1:17" ht="14.25">
      <c r="A468" s="1037" t="s">
        <v>694</v>
      </c>
      <c r="B468" s="1038"/>
      <c r="C468" s="971"/>
      <c r="D468" s="492" t="s">
        <v>1217</v>
      </c>
      <c r="E468" s="427">
        <v>1</v>
      </c>
      <c r="F468" s="427">
        <v>0</v>
      </c>
      <c r="G468" s="427">
        <v>0</v>
      </c>
      <c r="H468" s="427">
        <v>0</v>
      </c>
      <c r="I468" s="427">
        <v>0</v>
      </c>
      <c r="J468" s="427">
        <v>0</v>
      </c>
      <c r="K468" s="427">
        <v>1</v>
      </c>
      <c r="L468" s="945">
        <v>0</v>
      </c>
      <c r="M468" s="946"/>
      <c r="N468" s="946"/>
      <c r="O468" s="946"/>
      <c r="P468" s="946"/>
      <c r="Q468" s="947"/>
    </row>
    <row r="469" spans="1:17" ht="14.25">
      <c r="A469" s="1037" t="s">
        <v>822</v>
      </c>
      <c r="B469" s="1038"/>
      <c r="C469" s="971"/>
      <c r="D469" s="492" t="s">
        <v>1218</v>
      </c>
      <c r="E469" s="427">
        <v>0</v>
      </c>
      <c r="F469" s="427">
        <v>0</v>
      </c>
      <c r="G469" s="427">
        <v>0</v>
      </c>
      <c r="H469" s="427">
        <v>0</v>
      </c>
      <c r="I469" s="427">
        <v>0</v>
      </c>
      <c r="J469" s="427">
        <v>0</v>
      </c>
      <c r="K469" s="427">
        <v>0</v>
      </c>
      <c r="L469" s="945">
        <v>0</v>
      </c>
      <c r="M469" s="946"/>
      <c r="N469" s="946"/>
      <c r="O469" s="946"/>
      <c r="P469" s="946"/>
      <c r="Q469" s="947"/>
    </row>
    <row r="470" spans="1:17" ht="14.25">
      <c r="A470" s="1037" t="s">
        <v>696</v>
      </c>
      <c r="B470" s="1038"/>
      <c r="C470" s="971"/>
      <c r="D470" s="492" t="s">
        <v>1219</v>
      </c>
      <c r="E470" s="427">
        <v>0</v>
      </c>
      <c r="F470" s="427">
        <v>0</v>
      </c>
      <c r="G470" s="427">
        <v>0</v>
      </c>
      <c r="H470" s="427">
        <v>0</v>
      </c>
      <c r="I470" s="427">
        <v>0</v>
      </c>
      <c r="J470" s="427">
        <v>0</v>
      </c>
      <c r="K470" s="427">
        <v>0</v>
      </c>
      <c r="L470" s="945">
        <v>0</v>
      </c>
      <c r="M470" s="946"/>
      <c r="N470" s="946"/>
      <c r="O470" s="946"/>
      <c r="P470" s="946"/>
      <c r="Q470" s="947"/>
    </row>
    <row r="471" spans="1:17" ht="14.25">
      <c r="A471" s="1037" t="s">
        <v>825</v>
      </c>
      <c r="B471" s="1038"/>
      <c r="C471" s="971"/>
      <c r="D471" s="492" t="s">
        <v>1161</v>
      </c>
      <c r="E471" s="427">
        <v>0</v>
      </c>
      <c r="F471" s="427">
        <v>0</v>
      </c>
      <c r="G471" s="427">
        <v>0</v>
      </c>
      <c r="H471" s="427">
        <v>0</v>
      </c>
      <c r="I471" s="427">
        <v>0</v>
      </c>
      <c r="J471" s="427">
        <v>0</v>
      </c>
      <c r="K471" s="427">
        <v>0</v>
      </c>
      <c r="L471" s="945">
        <v>0</v>
      </c>
      <c r="M471" s="946"/>
      <c r="N471" s="946"/>
      <c r="O471" s="946"/>
      <c r="P471" s="946"/>
      <c r="Q471" s="947"/>
    </row>
    <row r="472" spans="1:17" ht="14.25">
      <c r="A472" s="1037" t="s">
        <v>806</v>
      </c>
      <c r="B472" s="1038"/>
      <c r="C472" s="640" t="s">
        <v>1250</v>
      </c>
      <c r="D472" s="492"/>
      <c r="E472" s="427">
        <v>0</v>
      </c>
      <c r="F472" s="427">
        <v>0</v>
      </c>
      <c r="G472" s="427">
        <v>0</v>
      </c>
      <c r="H472" s="427">
        <v>0</v>
      </c>
      <c r="I472" s="427">
        <v>0</v>
      </c>
      <c r="J472" s="427">
        <v>0</v>
      </c>
      <c r="K472" s="427">
        <v>0</v>
      </c>
      <c r="L472" s="945">
        <v>0</v>
      </c>
      <c r="M472" s="946"/>
      <c r="N472" s="946"/>
      <c r="O472" s="946"/>
      <c r="P472" s="946"/>
      <c r="Q472" s="947"/>
    </row>
    <row r="473" spans="1:17" ht="14.25">
      <c r="A473" s="1037" t="s">
        <v>808</v>
      </c>
      <c r="B473" s="1038"/>
      <c r="C473" s="971" t="s">
        <v>1251</v>
      </c>
      <c r="D473" s="492" t="s">
        <v>1221</v>
      </c>
      <c r="E473" s="427">
        <v>0</v>
      </c>
      <c r="F473" s="427">
        <v>0</v>
      </c>
      <c r="G473" s="427">
        <v>0</v>
      </c>
      <c r="H473" s="427">
        <v>0</v>
      </c>
      <c r="I473" s="427">
        <v>0</v>
      </c>
      <c r="J473" s="427">
        <v>0</v>
      </c>
      <c r="K473" s="427">
        <v>0</v>
      </c>
      <c r="L473" s="945">
        <v>0</v>
      </c>
      <c r="M473" s="946"/>
      <c r="N473" s="946"/>
      <c r="O473" s="946"/>
      <c r="P473" s="946"/>
      <c r="Q473" s="947"/>
    </row>
    <row r="474" spans="1:17" ht="14.25">
      <c r="A474" s="1037" t="s">
        <v>810</v>
      </c>
      <c r="B474" s="1038"/>
      <c r="C474" s="971"/>
      <c r="D474" s="492" t="s">
        <v>1222</v>
      </c>
      <c r="E474" s="427">
        <v>1</v>
      </c>
      <c r="F474" s="427">
        <v>0</v>
      </c>
      <c r="G474" s="427">
        <v>0</v>
      </c>
      <c r="H474" s="427">
        <v>0</v>
      </c>
      <c r="I474" s="427">
        <v>0</v>
      </c>
      <c r="J474" s="427">
        <v>0</v>
      </c>
      <c r="K474" s="427">
        <v>1</v>
      </c>
      <c r="L474" s="945">
        <v>0</v>
      </c>
      <c r="M474" s="946"/>
      <c r="N474" s="946"/>
      <c r="O474" s="946"/>
      <c r="P474" s="946"/>
      <c r="Q474" s="947"/>
    </row>
    <row r="477" ht="15" thickBot="1"/>
    <row r="478" spans="1:17" ht="18.75" thickBot="1">
      <c r="A478" s="585" t="s">
        <v>1293</v>
      </c>
      <c r="B478" s="586">
        <v>37</v>
      </c>
      <c r="C478" s="641" t="s">
        <v>1294</v>
      </c>
      <c r="D478" s="588"/>
      <c r="E478" s="588"/>
      <c r="F478" s="588"/>
      <c r="G478" s="588"/>
      <c r="H478" s="588"/>
      <c r="I478" s="898" t="s">
        <v>903</v>
      </c>
      <c r="J478" s="898"/>
      <c r="K478" s="898"/>
      <c r="L478" s="919"/>
      <c r="M478" s="873" t="str">
        <f>'[1]elolap'!$P$35</f>
        <v>18449</v>
      </c>
      <c r="N478" s="874"/>
      <c r="O478" s="874"/>
      <c r="P478" s="874"/>
      <c r="Q478" s="875"/>
    </row>
    <row r="479" spans="1:17" ht="14.25">
      <c r="A479" s="1025" t="s">
        <v>904</v>
      </c>
      <c r="B479" s="1026"/>
      <c r="C479" s="1029" t="s">
        <v>247</v>
      </c>
      <c r="D479" s="1030"/>
      <c r="E479" s="1023" t="s">
        <v>1109</v>
      </c>
      <c r="F479" s="1031"/>
      <c r="G479" s="1024"/>
      <c r="H479" s="1032" t="s">
        <v>1295</v>
      </c>
      <c r="I479" s="1032" t="s">
        <v>1296</v>
      </c>
      <c r="J479" s="1032" t="s">
        <v>1297</v>
      </c>
      <c r="K479" s="1008" t="s">
        <v>1046</v>
      </c>
      <c r="L479" s="1010" t="s">
        <v>1008</v>
      </c>
      <c r="M479" s="1012" t="s">
        <v>1128</v>
      </c>
      <c r="N479" s="1013"/>
      <c r="O479" s="1013"/>
      <c r="P479" s="1013"/>
      <c r="Q479" s="1014"/>
    </row>
    <row r="480" spans="1:17" ht="14.25">
      <c r="A480" s="1025"/>
      <c r="B480" s="1026"/>
      <c r="C480" s="1025"/>
      <c r="D480" s="1026"/>
      <c r="E480" s="1021" t="s">
        <v>1013</v>
      </c>
      <c r="F480" s="1023" t="s">
        <v>1112</v>
      </c>
      <c r="G480" s="1024"/>
      <c r="H480" s="1033"/>
      <c r="I480" s="1033"/>
      <c r="J480" s="1033"/>
      <c r="K480" s="1009"/>
      <c r="L480" s="1011"/>
      <c r="M480" s="1015"/>
      <c r="N480" s="1016"/>
      <c r="O480" s="1016"/>
      <c r="P480" s="1016"/>
      <c r="Q480" s="1017"/>
    </row>
    <row r="481" spans="1:17" ht="14.25">
      <c r="A481" s="1025"/>
      <c r="B481" s="1026"/>
      <c r="C481" s="1025"/>
      <c r="D481" s="1026"/>
      <c r="E481" s="1022"/>
      <c r="F481" s="615" t="s">
        <v>913</v>
      </c>
      <c r="G481" s="616" t="s">
        <v>958</v>
      </c>
      <c r="H481" s="1034"/>
      <c r="I481" s="1034"/>
      <c r="J481" s="1034"/>
      <c r="K481" s="1013" t="s">
        <v>916</v>
      </c>
      <c r="L481" s="1014"/>
      <c r="M481" s="1018"/>
      <c r="N481" s="1019"/>
      <c r="O481" s="1019"/>
      <c r="P481" s="1019"/>
      <c r="Q481" s="1020"/>
    </row>
    <row r="482" spans="1:17" ht="14.25">
      <c r="A482" s="1027"/>
      <c r="B482" s="1028"/>
      <c r="C482" s="1035"/>
      <c r="D482" s="1036"/>
      <c r="E482" s="578" t="s">
        <v>917</v>
      </c>
      <c r="F482" s="579" t="s">
        <v>918</v>
      </c>
      <c r="G482" s="579" t="s">
        <v>919</v>
      </c>
      <c r="H482" s="642" t="s">
        <v>920</v>
      </c>
      <c r="I482" s="559" t="s">
        <v>921</v>
      </c>
      <c r="J482" s="559" t="s">
        <v>922</v>
      </c>
      <c r="K482" s="619" t="s">
        <v>923</v>
      </c>
      <c r="L482" s="619" t="s">
        <v>959</v>
      </c>
      <c r="M482" s="1001" t="s">
        <v>960</v>
      </c>
      <c r="N482" s="1002"/>
      <c r="O482" s="1002"/>
      <c r="P482" s="1002"/>
      <c r="Q482" s="1003"/>
    </row>
    <row r="483" spans="1:17" ht="14.25">
      <c r="A483" s="997" t="s">
        <v>796</v>
      </c>
      <c r="B483" s="998"/>
      <c r="C483" s="643" t="s">
        <v>1298</v>
      </c>
      <c r="D483" s="644"/>
      <c r="E483" s="427">
        <v>2</v>
      </c>
      <c r="F483" s="427">
        <v>1</v>
      </c>
      <c r="G483" s="427">
        <v>589</v>
      </c>
      <c r="H483" s="427">
        <v>11</v>
      </c>
      <c r="I483" s="622"/>
      <c r="J483" s="622"/>
      <c r="K483" s="427">
        <v>10774</v>
      </c>
      <c r="L483" s="427">
        <v>10774</v>
      </c>
      <c r="M483" s="1004"/>
      <c r="N483" s="1005"/>
      <c r="O483" s="1005"/>
      <c r="P483" s="1005"/>
      <c r="Q483" s="1006"/>
    </row>
    <row r="484" spans="1:17" ht="14.25">
      <c r="A484" s="997" t="s">
        <v>682</v>
      </c>
      <c r="B484" s="998"/>
      <c r="C484" s="1007" t="s">
        <v>1299</v>
      </c>
      <c r="D484" s="620" t="s">
        <v>1300</v>
      </c>
      <c r="E484" s="427">
        <v>0</v>
      </c>
      <c r="F484" s="427">
        <v>0</v>
      </c>
      <c r="G484" s="427">
        <v>0</v>
      </c>
      <c r="H484" s="427">
        <v>0</v>
      </c>
      <c r="I484" s="427">
        <v>0</v>
      </c>
      <c r="J484" s="622"/>
      <c r="K484" s="427">
        <v>0</v>
      </c>
      <c r="L484" s="427">
        <v>0</v>
      </c>
      <c r="M484" s="868">
        <v>0</v>
      </c>
      <c r="N484" s="869"/>
      <c r="O484" s="869"/>
      <c r="P484" s="869"/>
      <c r="Q484" s="870"/>
    </row>
    <row r="485" spans="1:17" ht="14.25">
      <c r="A485" s="997" t="s">
        <v>799</v>
      </c>
      <c r="B485" s="998"/>
      <c r="C485" s="1000"/>
      <c r="D485" s="620" t="s">
        <v>1301</v>
      </c>
      <c r="E485" s="427">
        <v>0</v>
      </c>
      <c r="F485" s="427">
        <v>0</v>
      </c>
      <c r="G485" s="427">
        <v>0</v>
      </c>
      <c r="H485" s="427">
        <v>0</v>
      </c>
      <c r="I485" s="427">
        <v>0</v>
      </c>
      <c r="J485" s="622"/>
      <c r="K485" s="427">
        <v>0</v>
      </c>
      <c r="L485" s="427">
        <v>0</v>
      </c>
      <c r="M485" s="868">
        <v>0</v>
      </c>
      <c r="N485" s="869"/>
      <c r="O485" s="869"/>
      <c r="P485" s="869"/>
      <c r="Q485" s="870"/>
    </row>
    <row r="486" spans="1:17" ht="14.25">
      <c r="A486" s="997" t="s">
        <v>684</v>
      </c>
      <c r="B486" s="998"/>
      <c r="C486" s="1000"/>
      <c r="D486" s="620" t="s">
        <v>1302</v>
      </c>
      <c r="E486" s="427">
        <v>0</v>
      </c>
      <c r="F486" s="427">
        <v>0</v>
      </c>
      <c r="G486" s="427">
        <v>0</v>
      </c>
      <c r="H486" s="427">
        <v>3</v>
      </c>
      <c r="I486" s="427">
        <v>3</v>
      </c>
      <c r="J486" s="622"/>
      <c r="K486" s="427">
        <v>0</v>
      </c>
      <c r="L486" s="427">
        <v>0</v>
      </c>
      <c r="M486" s="868">
        <v>53</v>
      </c>
      <c r="N486" s="869"/>
      <c r="O486" s="869"/>
      <c r="P486" s="869"/>
      <c r="Q486" s="870"/>
    </row>
    <row r="487" spans="1:17" ht="14.25">
      <c r="A487" s="997" t="s">
        <v>686</v>
      </c>
      <c r="B487" s="998"/>
      <c r="C487" s="1000"/>
      <c r="D487" s="620" t="s">
        <v>1303</v>
      </c>
      <c r="E487" s="427">
        <v>0</v>
      </c>
      <c r="F487" s="427">
        <v>0</v>
      </c>
      <c r="G487" s="427">
        <v>0</v>
      </c>
      <c r="H487" s="427">
        <v>0</v>
      </c>
      <c r="I487" s="427">
        <v>0</v>
      </c>
      <c r="J487" s="622"/>
      <c r="K487" s="427">
        <v>0</v>
      </c>
      <c r="L487" s="427">
        <v>0</v>
      </c>
      <c r="M487" s="868">
        <v>0</v>
      </c>
      <c r="N487" s="869"/>
      <c r="O487" s="869"/>
      <c r="P487" s="869"/>
      <c r="Q487" s="870"/>
    </row>
    <row r="488" spans="1:17" ht="14.25">
      <c r="A488" s="997" t="s">
        <v>688</v>
      </c>
      <c r="B488" s="998"/>
      <c r="C488" s="1000"/>
      <c r="D488" s="620" t="s">
        <v>1304</v>
      </c>
      <c r="E488" s="427">
        <v>0</v>
      </c>
      <c r="F488" s="427">
        <v>0</v>
      </c>
      <c r="G488" s="427">
        <v>0</v>
      </c>
      <c r="H488" s="645"/>
      <c r="I488" s="645"/>
      <c r="J488" s="427">
        <v>0</v>
      </c>
      <c r="K488" s="427">
        <v>0</v>
      </c>
      <c r="L488" s="427">
        <v>0</v>
      </c>
      <c r="M488" s="868">
        <v>0</v>
      </c>
      <c r="N488" s="869"/>
      <c r="O488" s="869"/>
      <c r="P488" s="869"/>
      <c r="Q488" s="870"/>
    </row>
    <row r="489" spans="1:17" ht="14.25">
      <c r="A489" s="997" t="s">
        <v>804</v>
      </c>
      <c r="B489" s="998"/>
      <c r="C489" s="999" t="s">
        <v>1305</v>
      </c>
      <c r="D489" s="430" t="s">
        <v>1306</v>
      </c>
      <c r="E489" s="427">
        <v>0</v>
      </c>
      <c r="F489" s="427">
        <v>0</v>
      </c>
      <c r="G489" s="427">
        <v>0</v>
      </c>
      <c r="H489" s="427">
        <v>1</v>
      </c>
      <c r="I489" s="428"/>
      <c r="J489" s="428"/>
      <c r="K489" s="427">
        <v>0</v>
      </c>
      <c r="L489" s="427">
        <v>0</v>
      </c>
      <c r="M489" s="868">
        <v>100</v>
      </c>
      <c r="N489" s="869"/>
      <c r="O489" s="869"/>
      <c r="P489" s="869"/>
      <c r="Q489" s="870"/>
    </row>
    <row r="490" spans="1:17" ht="14.25">
      <c r="A490" s="997" t="s">
        <v>690</v>
      </c>
      <c r="B490" s="998"/>
      <c r="C490" s="1000"/>
      <c r="D490" s="430" t="s">
        <v>1307</v>
      </c>
      <c r="E490" s="427">
        <v>0</v>
      </c>
      <c r="F490" s="427">
        <v>0</v>
      </c>
      <c r="G490" s="427">
        <v>0</v>
      </c>
      <c r="H490" s="427">
        <v>0</v>
      </c>
      <c r="I490" s="428"/>
      <c r="J490" s="428"/>
      <c r="K490" s="427">
        <v>0</v>
      </c>
      <c r="L490" s="427">
        <v>0</v>
      </c>
      <c r="M490" s="868">
        <v>0</v>
      </c>
      <c r="N490" s="869"/>
      <c r="O490" s="869"/>
      <c r="P490" s="869"/>
      <c r="Q490" s="870"/>
    </row>
    <row r="491" spans="1:17" ht="14.25">
      <c r="A491" s="997" t="s">
        <v>818</v>
      </c>
      <c r="B491" s="998"/>
      <c r="C491" s="1000"/>
      <c r="D491" s="430" t="s">
        <v>1308</v>
      </c>
      <c r="E491" s="427">
        <v>0</v>
      </c>
      <c r="F491" s="427">
        <v>0</v>
      </c>
      <c r="G491" s="427">
        <v>0</v>
      </c>
      <c r="H491" s="427">
        <v>1</v>
      </c>
      <c r="I491" s="428"/>
      <c r="J491" s="428"/>
      <c r="K491" s="427">
        <v>0</v>
      </c>
      <c r="L491" s="427">
        <v>0</v>
      </c>
      <c r="M491" s="868">
        <v>90</v>
      </c>
      <c r="N491" s="869"/>
      <c r="O491" s="869"/>
      <c r="P491" s="869"/>
      <c r="Q491" s="870"/>
    </row>
    <row r="494" ht="15" thickBot="1"/>
    <row r="495" spans="1:14" ht="18.75" thickBot="1">
      <c r="A495" s="646" t="s">
        <v>1309</v>
      </c>
      <c r="B495" s="647" t="s">
        <v>1310</v>
      </c>
      <c r="C495" s="648" t="s">
        <v>1311</v>
      </c>
      <c r="D495" s="649"/>
      <c r="E495" s="650"/>
      <c r="F495" s="651"/>
      <c r="G495" s="898" t="s">
        <v>903</v>
      </c>
      <c r="H495" s="898"/>
      <c r="I495" s="919"/>
      <c r="J495" s="873" t="str">
        <f>'[1]elolap'!$P$35</f>
        <v>18449</v>
      </c>
      <c r="K495" s="874"/>
      <c r="L495" s="874"/>
      <c r="M495" s="874"/>
      <c r="N495" s="875"/>
    </row>
    <row r="496" spans="1:14" ht="14.25">
      <c r="A496" s="920" t="s">
        <v>275</v>
      </c>
      <c r="B496" s="900"/>
      <c r="C496" s="921" t="s">
        <v>247</v>
      </c>
      <c r="D496" s="995"/>
      <c r="E496" s="922"/>
      <c r="F496" s="934" t="s">
        <v>1312</v>
      </c>
      <c r="G496" s="934" t="s">
        <v>1313</v>
      </c>
      <c r="H496" s="934" t="s">
        <v>1314</v>
      </c>
      <c r="I496" s="936" t="s">
        <v>1315</v>
      </c>
      <c r="J496" s="937"/>
      <c r="K496" s="937"/>
      <c r="L496" s="937"/>
      <c r="M496" s="937"/>
      <c r="N496" s="938"/>
    </row>
    <row r="497" spans="1:14" ht="14.25">
      <c r="A497" s="901"/>
      <c r="B497" s="902"/>
      <c r="C497" s="923"/>
      <c r="D497" s="996"/>
      <c r="E497" s="924"/>
      <c r="F497" s="935"/>
      <c r="G497" s="949"/>
      <c r="H497" s="949"/>
      <c r="I497" s="939"/>
      <c r="J497" s="940"/>
      <c r="K497" s="940"/>
      <c r="L497" s="940"/>
      <c r="M497" s="940"/>
      <c r="N497" s="941"/>
    </row>
    <row r="498" spans="1:14" ht="14.25">
      <c r="A498" s="903"/>
      <c r="B498" s="904"/>
      <c r="C498" s="925"/>
      <c r="D498" s="981"/>
      <c r="E498" s="926"/>
      <c r="F498" s="652" t="s">
        <v>917</v>
      </c>
      <c r="G498" s="652" t="s">
        <v>918</v>
      </c>
      <c r="H498" s="652" t="s">
        <v>919</v>
      </c>
      <c r="I498" s="916" t="s">
        <v>920</v>
      </c>
      <c r="J498" s="917"/>
      <c r="K498" s="917"/>
      <c r="L498" s="917"/>
      <c r="M498" s="917"/>
      <c r="N498" s="918"/>
    </row>
    <row r="499" spans="1:14" ht="14.25">
      <c r="A499" s="942" t="s">
        <v>796</v>
      </c>
      <c r="B499" s="943"/>
      <c r="C499" s="989" t="s">
        <v>1316</v>
      </c>
      <c r="D499" s="990"/>
      <c r="E499" s="654" t="s">
        <v>1317</v>
      </c>
      <c r="F499" s="427">
        <v>0</v>
      </c>
      <c r="G499" s="655">
        <v>0</v>
      </c>
      <c r="H499" s="428"/>
      <c r="I499" s="984"/>
      <c r="J499" s="984"/>
      <c r="K499" s="984"/>
      <c r="L499" s="984"/>
      <c r="M499" s="984"/>
      <c r="N499" s="985"/>
    </row>
    <row r="500" spans="1:14" ht="14.25">
      <c r="A500" s="942" t="s">
        <v>682</v>
      </c>
      <c r="B500" s="943"/>
      <c r="C500" s="993"/>
      <c r="D500" s="994"/>
      <c r="E500" s="654" t="s">
        <v>1318</v>
      </c>
      <c r="F500" s="427">
        <v>2</v>
      </c>
      <c r="G500" s="655">
        <v>0.6</v>
      </c>
      <c r="H500" s="428"/>
      <c r="I500" s="984"/>
      <c r="J500" s="984"/>
      <c r="K500" s="984"/>
      <c r="L500" s="984"/>
      <c r="M500" s="984"/>
      <c r="N500" s="985"/>
    </row>
    <row r="501" spans="1:14" ht="14.25">
      <c r="A501" s="942" t="s">
        <v>799</v>
      </c>
      <c r="B501" s="943"/>
      <c r="C501" s="993"/>
      <c r="D501" s="994"/>
      <c r="E501" s="654" t="s">
        <v>1319</v>
      </c>
      <c r="F501" s="427">
        <v>0</v>
      </c>
      <c r="G501" s="655">
        <v>0</v>
      </c>
      <c r="H501" s="428"/>
      <c r="I501" s="984"/>
      <c r="J501" s="984"/>
      <c r="K501" s="984"/>
      <c r="L501" s="984"/>
      <c r="M501" s="984"/>
      <c r="N501" s="985"/>
    </row>
    <row r="502" spans="1:14" ht="14.25">
      <c r="A502" s="942" t="s">
        <v>684</v>
      </c>
      <c r="B502" s="943"/>
      <c r="C502" s="993"/>
      <c r="D502" s="994"/>
      <c r="E502" s="654" t="s">
        <v>1320</v>
      </c>
      <c r="F502" s="427">
        <v>0</v>
      </c>
      <c r="G502" s="655">
        <v>0</v>
      </c>
      <c r="H502" s="428"/>
      <c r="I502" s="984"/>
      <c r="J502" s="984"/>
      <c r="K502" s="984"/>
      <c r="L502" s="984"/>
      <c r="M502" s="984"/>
      <c r="N502" s="985"/>
    </row>
    <row r="503" spans="1:14" ht="14.25">
      <c r="A503" s="942" t="s">
        <v>686</v>
      </c>
      <c r="B503" s="943"/>
      <c r="C503" s="991"/>
      <c r="D503" s="992"/>
      <c r="E503" s="654" t="s">
        <v>1321</v>
      </c>
      <c r="F503" s="428"/>
      <c r="G503" s="655">
        <v>0</v>
      </c>
      <c r="H503" s="428"/>
      <c r="I503" s="984"/>
      <c r="J503" s="984"/>
      <c r="K503" s="984"/>
      <c r="L503" s="984"/>
      <c r="M503" s="984"/>
      <c r="N503" s="985"/>
    </row>
    <row r="504" spans="1:14" ht="14.25">
      <c r="A504" s="942" t="s">
        <v>688</v>
      </c>
      <c r="B504" s="943"/>
      <c r="C504" s="989" t="s">
        <v>1322</v>
      </c>
      <c r="D504" s="990"/>
      <c r="E504" s="654" t="s">
        <v>1323</v>
      </c>
      <c r="F504" s="428"/>
      <c r="G504" s="655">
        <v>0</v>
      </c>
      <c r="H504" s="428"/>
      <c r="I504" s="984"/>
      <c r="J504" s="984"/>
      <c r="K504" s="984"/>
      <c r="L504" s="984"/>
      <c r="M504" s="984"/>
      <c r="N504" s="985"/>
    </row>
    <row r="505" spans="1:14" ht="14.25">
      <c r="A505" s="942" t="s">
        <v>804</v>
      </c>
      <c r="B505" s="943"/>
      <c r="C505" s="993"/>
      <c r="D505" s="994"/>
      <c r="E505" s="654" t="s">
        <v>1324</v>
      </c>
      <c r="F505" s="428"/>
      <c r="G505" s="655">
        <v>0.02</v>
      </c>
      <c r="H505" s="428"/>
      <c r="I505" s="984"/>
      <c r="J505" s="984"/>
      <c r="K505" s="984"/>
      <c r="L505" s="984"/>
      <c r="M505" s="984"/>
      <c r="N505" s="985"/>
    </row>
    <row r="506" spans="1:14" ht="14.25">
      <c r="A506" s="942" t="s">
        <v>690</v>
      </c>
      <c r="B506" s="943"/>
      <c r="C506" s="993"/>
      <c r="D506" s="994"/>
      <c r="E506" s="654" t="s">
        <v>1325</v>
      </c>
      <c r="F506" s="428"/>
      <c r="G506" s="655">
        <v>0</v>
      </c>
      <c r="H506" s="428"/>
      <c r="I506" s="984"/>
      <c r="J506" s="984"/>
      <c r="K506" s="984"/>
      <c r="L506" s="984"/>
      <c r="M506" s="984"/>
      <c r="N506" s="985"/>
    </row>
    <row r="507" spans="1:14" ht="14.25">
      <c r="A507" s="942" t="s">
        <v>818</v>
      </c>
      <c r="B507" s="943"/>
      <c r="C507" s="991"/>
      <c r="D507" s="992"/>
      <c r="E507" s="654" t="s">
        <v>1326</v>
      </c>
      <c r="F507" s="428"/>
      <c r="G507" s="655">
        <v>0</v>
      </c>
      <c r="H507" s="428"/>
      <c r="I507" s="984"/>
      <c r="J507" s="984"/>
      <c r="K507" s="984"/>
      <c r="L507" s="984"/>
      <c r="M507" s="984"/>
      <c r="N507" s="985"/>
    </row>
    <row r="508" spans="1:14" ht="14.25">
      <c r="A508" s="942" t="s">
        <v>692</v>
      </c>
      <c r="B508" s="943"/>
      <c r="C508" s="989" t="s">
        <v>1327</v>
      </c>
      <c r="D508" s="990"/>
      <c r="E508" s="654" t="s">
        <v>1328</v>
      </c>
      <c r="F508" s="428"/>
      <c r="G508" s="428"/>
      <c r="H508" s="655">
        <v>0.1</v>
      </c>
      <c r="I508" s="984"/>
      <c r="J508" s="984"/>
      <c r="K508" s="984"/>
      <c r="L508" s="984"/>
      <c r="M508" s="984"/>
      <c r="N508" s="985"/>
    </row>
    <row r="509" spans="1:14" ht="14.25">
      <c r="A509" s="942" t="s">
        <v>694</v>
      </c>
      <c r="B509" s="943"/>
      <c r="C509" s="991"/>
      <c r="D509" s="992"/>
      <c r="E509" s="654" t="s">
        <v>1329</v>
      </c>
      <c r="F509" s="428"/>
      <c r="G509" s="428"/>
      <c r="H509" s="655">
        <v>0.15</v>
      </c>
      <c r="I509" s="984"/>
      <c r="J509" s="984"/>
      <c r="K509" s="984"/>
      <c r="L509" s="984"/>
      <c r="M509" s="984"/>
      <c r="N509" s="985"/>
    </row>
    <row r="510" spans="1:14" ht="14.25">
      <c r="A510" s="942" t="s">
        <v>822</v>
      </c>
      <c r="B510" s="943"/>
      <c r="C510" s="982" t="s">
        <v>1330</v>
      </c>
      <c r="D510" s="983"/>
      <c r="E510" s="656"/>
      <c r="F510" s="428"/>
      <c r="G510" s="428"/>
      <c r="H510" s="428"/>
      <c r="I510" s="986">
        <v>1.65</v>
      </c>
      <c r="J510" s="987"/>
      <c r="K510" s="987"/>
      <c r="L510" s="987"/>
      <c r="M510" s="987"/>
      <c r="N510" s="988"/>
    </row>
    <row r="511" spans="1:14" ht="14.25">
      <c r="A511" s="942" t="s">
        <v>696</v>
      </c>
      <c r="B511" s="943"/>
      <c r="C511" s="982" t="s">
        <v>1331</v>
      </c>
      <c r="D511" s="983"/>
      <c r="E511" s="656"/>
      <c r="F511" s="428"/>
      <c r="G511" s="428"/>
      <c r="H511" s="428"/>
      <c r="I511" s="986">
        <v>8.829</v>
      </c>
      <c r="J511" s="987"/>
      <c r="K511" s="987"/>
      <c r="L511" s="987"/>
      <c r="M511" s="987"/>
      <c r="N511" s="988"/>
    </row>
    <row r="512" spans="1:14" ht="14.25">
      <c r="A512" s="942" t="s">
        <v>825</v>
      </c>
      <c r="B512" s="943"/>
      <c r="C512" s="982" t="s">
        <v>1332</v>
      </c>
      <c r="D512" s="983"/>
      <c r="E512" s="656"/>
      <c r="F512" s="428"/>
      <c r="G512" s="428"/>
      <c r="H512" s="428"/>
      <c r="I512" s="986">
        <v>0</v>
      </c>
      <c r="J512" s="987"/>
      <c r="K512" s="987"/>
      <c r="L512" s="987"/>
      <c r="M512" s="987"/>
      <c r="N512" s="988"/>
    </row>
    <row r="513" spans="1:14" ht="14.25">
      <c r="A513" s="942" t="s">
        <v>806</v>
      </c>
      <c r="B513" s="943"/>
      <c r="C513" s="982" t="s">
        <v>1333</v>
      </c>
      <c r="D513" s="983"/>
      <c r="E513" s="656"/>
      <c r="F513" s="427">
        <v>486</v>
      </c>
      <c r="G513" s="428"/>
      <c r="H513" s="428"/>
      <c r="I513" s="984"/>
      <c r="J513" s="984"/>
      <c r="K513" s="984"/>
      <c r="L513" s="984"/>
      <c r="M513" s="984"/>
      <c r="N513" s="985"/>
    </row>
    <row r="514" spans="1:14" ht="14.25">
      <c r="A514" s="942" t="s">
        <v>808</v>
      </c>
      <c r="B514" s="943"/>
      <c r="C514" s="982" t="s">
        <v>1334</v>
      </c>
      <c r="D514" s="983"/>
      <c r="E514" s="656"/>
      <c r="F514" s="427">
        <v>486</v>
      </c>
      <c r="G514" s="428"/>
      <c r="H514" s="428"/>
      <c r="I514" s="984"/>
      <c r="J514" s="984"/>
      <c r="K514" s="984"/>
      <c r="L514" s="984"/>
      <c r="M514" s="984"/>
      <c r="N514" s="985"/>
    </row>
    <row r="515" spans="1:14" ht="15" thickBot="1">
      <c r="A515" s="657"/>
      <c r="B515" s="658"/>
      <c r="C515" s="658"/>
      <c r="D515" s="659"/>
      <c r="E515" s="659"/>
      <c r="F515" s="584"/>
      <c r="G515" s="638"/>
      <c r="H515" s="638"/>
      <c r="I515" s="638"/>
      <c r="J515" s="584"/>
      <c r="K515" s="584"/>
      <c r="L515" s="584"/>
      <c r="M515" s="584"/>
      <c r="N515" s="584"/>
    </row>
    <row r="516" spans="1:14" ht="18.75" thickBot="1">
      <c r="A516" s="660" t="s">
        <v>1309</v>
      </c>
      <c r="B516" s="647" t="s">
        <v>1310</v>
      </c>
      <c r="C516" s="974" t="s">
        <v>1335</v>
      </c>
      <c r="D516" s="975"/>
      <c r="E516" s="975"/>
      <c r="F516" s="975"/>
      <c r="G516" s="661"/>
      <c r="H516" s="638"/>
      <c r="I516" s="638"/>
      <c r="J516" s="584"/>
      <c r="K516" s="584"/>
      <c r="L516" s="584"/>
      <c r="M516" s="584"/>
      <c r="N516" s="584"/>
    </row>
    <row r="517" spans="1:14" ht="14.25">
      <c r="A517" s="920" t="s">
        <v>1336</v>
      </c>
      <c r="B517" s="976"/>
      <c r="C517" s="977" t="s">
        <v>1337</v>
      </c>
      <c r="D517" s="978"/>
      <c r="E517" s="662" t="s">
        <v>1338</v>
      </c>
      <c r="F517" s="979" t="s">
        <v>1339</v>
      </c>
      <c r="G517" s="663"/>
      <c r="H517" s="638"/>
      <c r="I517" s="638"/>
      <c r="J517" s="584"/>
      <c r="K517" s="584"/>
      <c r="L517" s="584"/>
      <c r="M517" s="584"/>
      <c r="N517" s="584"/>
    </row>
    <row r="518" spans="1:14" ht="14.25">
      <c r="A518" s="964"/>
      <c r="B518" s="965"/>
      <c r="C518" s="925" t="s">
        <v>1340</v>
      </c>
      <c r="D518" s="981"/>
      <c r="E518" s="926"/>
      <c r="F518" s="980"/>
      <c r="G518" s="584"/>
      <c r="H518" s="584"/>
      <c r="I518" s="584"/>
      <c r="J518" s="584"/>
      <c r="K518" s="584"/>
      <c r="L518" s="584"/>
      <c r="M518" s="584"/>
      <c r="N518" s="584"/>
    </row>
    <row r="519" spans="1:14" ht="14.25">
      <c r="A519" s="966"/>
      <c r="B519" s="967"/>
      <c r="C519" s="916" t="s">
        <v>921</v>
      </c>
      <c r="D519" s="918"/>
      <c r="E519" s="653" t="s">
        <v>922</v>
      </c>
      <c r="F519" s="653" t="s">
        <v>923</v>
      </c>
      <c r="G519" s="664"/>
      <c r="H519" s="664"/>
      <c r="I519" s="664"/>
      <c r="J519" s="664"/>
      <c r="K519" s="664"/>
      <c r="L519" s="664"/>
      <c r="M519" s="664"/>
      <c r="N519" s="664"/>
    </row>
    <row r="520" spans="1:14" ht="14.25">
      <c r="A520" s="942" t="s">
        <v>810</v>
      </c>
      <c r="B520" s="943"/>
      <c r="C520" s="945">
        <v>50897</v>
      </c>
      <c r="D520" s="947"/>
      <c r="E520" s="581">
        <v>116640</v>
      </c>
      <c r="F520" s="581">
        <v>56</v>
      </c>
      <c r="G520" s="659"/>
      <c r="H520" s="659"/>
      <c r="I520" s="659"/>
      <c r="J520" s="659"/>
      <c r="K520" s="659"/>
      <c r="L520" s="659"/>
      <c r="M520" s="659"/>
      <c r="N520" s="659"/>
    </row>
    <row r="524" ht="15" thickBot="1"/>
    <row r="525" spans="1:15" ht="18.75" thickBot="1">
      <c r="A525" s="660" t="s">
        <v>1341</v>
      </c>
      <c r="B525" s="665">
        <v>41</v>
      </c>
      <c r="C525" s="666" t="s">
        <v>1342</v>
      </c>
      <c r="D525" s="650"/>
      <c r="E525" s="650"/>
      <c r="F525" s="898" t="s">
        <v>903</v>
      </c>
      <c r="G525" s="898"/>
      <c r="H525" s="898"/>
      <c r="I525" s="898"/>
      <c r="J525" s="919"/>
      <c r="K525" s="873" t="str">
        <f>'[1]elolap'!$P$35</f>
        <v>18449</v>
      </c>
      <c r="L525" s="874"/>
      <c r="M525" s="874"/>
      <c r="N525" s="874"/>
      <c r="O525" s="875"/>
    </row>
    <row r="526" spans="1:15" ht="14.25">
      <c r="A526" s="964" t="s">
        <v>904</v>
      </c>
      <c r="B526" s="965"/>
      <c r="C526" s="968" t="s">
        <v>247</v>
      </c>
      <c r="D526" s="667" t="s">
        <v>982</v>
      </c>
      <c r="E526" s="668"/>
      <c r="F526" s="931" t="s">
        <v>1343</v>
      </c>
      <c r="G526" s="932"/>
      <c r="H526" s="932"/>
      <c r="I526" s="932"/>
      <c r="J526" s="932"/>
      <c r="K526" s="932"/>
      <c r="L526" s="932"/>
      <c r="M526" s="932"/>
      <c r="N526" s="932"/>
      <c r="O526" s="933"/>
    </row>
    <row r="527" spans="1:15" ht="24">
      <c r="A527" s="964"/>
      <c r="B527" s="965"/>
      <c r="C527" s="969"/>
      <c r="D527" s="934" t="s">
        <v>1344</v>
      </c>
      <c r="E527" s="934" t="s">
        <v>1345</v>
      </c>
      <c r="F527" s="669" t="s">
        <v>1346</v>
      </c>
      <c r="G527" s="669" t="s">
        <v>1347</v>
      </c>
      <c r="H527" s="669" t="s">
        <v>1348</v>
      </c>
      <c r="I527" s="613" t="s">
        <v>1349</v>
      </c>
      <c r="J527" s="971" t="s">
        <v>1350</v>
      </c>
      <c r="K527" s="972"/>
      <c r="L527" s="972"/>
      <c r="M527" s="972"/>
      <c r="N527" s="972"/>
      <c r="O527" s="973"/>
    </row>
    <row r="528" spans="1:15" ht="14.25">
      <c r="A528" s="964"/>
      <c r="B528" s="965"/>
      <c r="C528" s="969"/>
      <c r="D528" s="935"/>
      <c r="E528" s="935"/>
      <c r="F528" s="961" t="s">
        <v>915</v>
      </c>
      <c r="G528" s="962"/>
      <c r="H528" s="962"/>
      <c r="I528" s="962"/>
      <c r="J528" s="962"/>
      <c r="K528" s="962"/>
      <c r="L528" s="962"/>
      <c r="M528" s="962"/>
      <c r="N528" s="962"/>
      <c r="O528" s="963"/>
    </row>
    <row r="529" spans="1:15" ht="14.25">
      <c r="A529" s="966"/>
      <c r="B529" s="967"/>
      <c r="C529" s="970"/>
      <c r="D529" s="670" t="s">
        <v>917</v>
      </c>
      <c r="E529" s="670" t="s">
        <v>918</v>
      </c>
      <c r="F529" s="671" t="s">
        <v>919</v>
      </c>
      <c r="G529" s="671" t="s">
        <v>920</v>
      </c>
      <c r="H529" s="672" t="s">
        <v>921</v>
      </c>
      <c r="I529" s="672" t="s">
        <v>922</v>
      </c>
      <c r="J529" s="916" t="s">
        <v>923</v>
      </c>
      <c r="K529" s="917"/>
      <c r="L529" s="917"/>
      <c r="M529" s="917"/>
      <c r="N529" s="917"/>
      <c r="O529" s="918"/>
    </row>
    <row r="530" spans="1:15" ht="14.25">
      <c r="A530" s="942" t="s">
        <v>796</v>
      </c>
      <c r="B530" s="956"/>
      <c r="C530" s="654" t="s">
        <v>1351</v>
      </c>
      <c r="D530" s="427">
        <v>0</v>
      </c>
      <c r="E530" s="673">
        <v>0</v>
      </c>
      <c r="F530" s="427">
        <v>0</v>
      </c>
      <c r="G530" s="427">
        <v>0</v>
      </c>
      <c r="H530" s="427">
        <v>0</v>
      </c>
      <c r="I530" s="427">
        <v>0</v>
      </c>
      <c r="J530" s="945">
        <v>0</v>
      </c>
      <c r="K530" s="946"/>
      <c r="L530" s="946"/>
      <c r="M530" s="946"/>
      <c r="N530" s="946"/>
      <c r="O530" s="947"/>
    </row>
    <row r="531" spans="1:15" ht="14.25">
      <c r="A531" s="942" t="s">
        <v>682</v>
      </c>
      <c r="B531" s="956"/>
      <c r="C531" s="654" t="s">
        <v>1352</v>
      </c>
      <c r="D531" s="427">
        <v>0</v>
      </c>
      <c r="E531" s="673">
        <v>0</v>
      </c>
      <c r="F531" s="427">
        <v>0</v>
      </c>
      <c r="G531" s="427">
        <v>0</v>
      </c>
      <c r="H531" s="427">
        <v>0</v>
      </c>
      <c r="I531" s="427">
        <v>0</v>
      </c>
      <c r="J531" s="945">
        <v>0</v>
      </c>
      <c r="K531" s="946"/>
      <c r="L531" s="946"/>
      <c r="M531" s="946"/>
      <c r="N531" s="946"/>
      <c r="O531" s="947"/>
    </row>
    <row r="532" spans="1:15" ht="14.25">
      <c r="A532" s="942" t="s">
        <v>799</v>
      </c>
      <c r="B532" s="956"/>
      <c r="C532" s="654" t="s">
        <v>1353</v>
      </c>
      <c r="D532" s="427">
        <v>0</v>
      </c>
      <c r="E532" s="673">
        <v>0</v>
      </c>
      <c r="F532" s="427">
        <v>0</v>
      </c>
      <c r="G532" s="427">
        <v>0</v>
      </c>
      <c r="H532" s="427">
        <v>0</v>
      </c>
      <c r="I532" s="427">
        <v>0</v>
      </c>
      <c r="J532" s="945">
        <v>0</v>
      </c>
      <c r="K532" s="946"/>
      <c r="L532" s="946"/>
      <c r="M532" s="946"/>
      <c r="N532" s="946"/>
      <c r="O532" s="947"/>
    </row>
    <row r="533" spans="1:15" ht="14.25">
      <c r="A533" s="942" t="s">
        <v>684</v>
      </c>
      <c r="B533" s="956"/>
      <c r="C533" s="654" t="s">
        <v>1354</v>
      </c>
      <c r="D533" s="427">
        <v>0</v>
      </c>
      <c r="E533" s="673">
        <v>0</v>
      </c>
      <c r="F533" s="427">
        <v>0</v>
      </c>
      <c r="G533" s="427">
        <v>0</v>
      </c>
      <c r="H533" s="427">
        <v>0</v>
      </c>
      <c r="I533" s="427">
        <v>0</v>
      </c>
      <c r="J533" s="945">
        <v>0</v>
      </c>
      <c r="K533" s="946"/>
      <c r="L533" s="946"/>
      <c r="M533" s="946"/>
      <c r="N533" s="946"/>
      <c r="O533" s="947"/>
    </row>
    <row r="534" spans="1:15" ht="14.25">
      <c r="A534" s="942" t="s">
        <v>686</v>
      </c>
      <c r="B534" s="956"/>
      <c r="C534" s="654" t="s">
        <v>1355</v>
      </c>
      <c r="D534" s="427">
        <v>0</v>
      </c>
      <c r="E534" s="673">
        <v>0</v>
      </c>
      <c r="F534" s="427">
        <v>0</v>
      </c>
      <c r="G534" s="427">
        <v>0</v>
      </c>
      <c r="H534" s="427">
        <v>0</v>
      </c>
      <c r="I534" s="427">
        <v>0</v>
      </c>
      <c r="J534" s="945">
        <v>0</v>
      </c>
      <c r="K534" s="946"/>
      <c r="L534" s="946"/>
      <c r="M534" s="946"/>
      <c r="N534" s="946"/>
      <c r="O534" s="947"/>
    </row>
    <row r="535" spans="1:15" ht="14.25">
      <c r="A535" s="942" t="s">
        <v>688</v>
      </c>
      <c r="B535" s="956"/>
      <c r="C535" s="654" t="s">
        <v>1356</v>
      </c>
      <c r="D535" s="427">
        <v>2</v>
      </c>
      <c r="E535" s="673">
        <v>225.9</v>
      </c>
      <c r="F535" s="427">
        <v>1</v>
      </c>
      <c r="G535" s="427">
        <v>1</v>
      </c>
      <c r="H535" s="427">
        <v>0</v>
      </c>
      <c r="I535" s="427">
        <v>0</v>
      </c>
      <c r="J535" s="945">
        <v>0</v>
      </c>
      <c r="K535" s="946"/>
      <c r="L535" s="946"/>
      <c r="M535" s="946"/>
      <c r="N535" s="946"/>
      <c r="O535" s="947"/>
    </row>
    <row r="536" spans="1:15" ht="14.25">
      <c r="A536" s="942" t="s">
        <v>804</v>
      </c>
      <c r="B536" s="956"/>
      <c r="C536" s="654" t="s">
        <v>1357</v>
      </c>
      <c r="D536" s="427">
        <v>0</v>
      </c>
      <c r="E536" s="673">
        <v>0</v>
      </c>
      <c r="F536" s="427">
        <v>0</v>
      </c>
      <c r="G536" s="427">
        <v>0</v>
      </c>
      <c r="H536" s="427">
        <v>0</v>
      </c>
      <c r="I536" s="427">
        <v>0</v>
      </c>
      <c r="J536" s="945">
        <v>0</v>
      </c>
      <c r="K536" s="946"/>
      <c r="L536" s="946"/>
      <c r="M536" s="946"/>
      <c r="N536" s="946"/>
      <c r="O536" s="947"/>
    </row>
    <row r="537" spans="1:15" ht="14.25">
      <c r="A537" s="942" t="s">
        <v>690</v>
      </c>
      <c r="B537" s="956"/>
      <c r="C537" s="654" t="s">
        <v>1358</v>
      </c>
      <c r="D537" s="427">
        <v>0</v>
      </c>
      <c r="E537" s="673">
        <v>0</v>
      </c>
      <c r="F537" s="427">
        <v>0</v>
      </c>
      <c r="G537" s="427">
        <v>0</v>
      </c>
      <c r="H537" s="427">
        <v>0</v>
      </c>
      <c r="I537" s="427">
        <v>0</v>
      </c>
      <c r="J537" s="945">
        <v>0</v>
      </c>
      <c r="K537" s="946"/>
      <c r="L537" s="946"/>
      <c r="M537" s="946"/>
      <c r="N537" s="946"/>
      <c r="O537" s="947"/>
    </row>
    <row r="538" spans="1:15" ht="14.25">
      <c r="A538" s="942" t="s">
        <v>818</v>
      </c>
      <c r="B538" s="956"/>
      <c r="C538" s="674" t="s">
        <v>1359</v>
      </c>
      <c r="D538" s="427">
        <v>2</v>
      </c>
      <c r="E538" s="673">
        <v>225.9</v>
      </c>
      <c r="F538" s="427">
        <v>1</v>
      </c>
      <c r="G538" s="427">
        <v>1</v>
      </c>
      <c r="H538" s="427">
        <v>0</v>
      </c>
      <c r="I538" s="427">
        <v>0</v>
      </c>
      <c r="J538" s="945">
        <v>0</v>
      </c>
      <c r="K538" s="946"/>
      <c r="L538" s="946"/>
      <c r="M538" s="946"/>
      <c r="N538" s="946"/>
      <c r="O538" s="947"/>
    </row>
    <row r="541" ht="15" thickBot="1"/>
    <row r="542" spans="1:16" ht="18.75" thickBot="1">
      <c r="A542" s="660" t="s">
        <v>1341</v>
      </c>
      <c r="B542" s="665">
        <v>42</v>
      </c>
      <c r="C542" s="666" t="s">
        <v>1360</v>
      </c>
      <c r="D542" s="651"/>
      <c r="E542" s="650"/>
      <c r="F542" s="650"/>
      <c r="G542" s="898" t="s">
        <v>903</v>
      </c>
      <c r="H542" s="898"/>
      <c r="I542" s="898"/>
      <c r="J542" s="898"/>
      <c r="K542" s="919"/>
      <c r="L542" s="873" t="str">
        <f>'[1]elolap'!$P$35</f>
        <v>18449</v>
      </c>
      <c r="M542" s="874"/>
      <c r="N542" s="874"/>
      <c r="O542" s="874"/>
      <c r="P542" s="875"/>
    </row>
    <row r="543" spans="1:16" ht="14.25">
      <c r="A543" s="920" t="s">
        <v>904</v>
      </c>
      <c r="B543" s="900"/>
      <c r="C543" s="675"/>
      <c r="D543" s="676"/>
      <c r="E543" s="934" t="s">
        <v>1361</v>
      </c>
      <c r="F543" s="931" t="s">
        <v>1362</v>
      </c>
      <c r="G543" s="932"/>
      <c r="H543" s="932"/>
      <c r="I543" s="932"/>
      <c r="J543" s="932"/>
      <c r="K543" s="932"/>
      <c r="L543" s="932"/>
      <c r="M543" s="932"/>
      <c r="N543" s="932"/>
      <c r="O543" s="932"/>
      <c r="P543" s="933"/>
    </row>
    <row r="544" spans="1:16" ht="14.25">
      <c r="A544" s="901"/>
      <c r="B544" s="902"/>
      <c r="C544" s="677"/>
      <c r="D544" s="678"/>
      <c r="E544" s="957"/>
      <c r="F544" s="679" t="s">
        <v>187</v>
      </c>
      <c r="G544" s="934" t="s">
        <v>1363</v>
      </c>
      <c r="H544" s="960" t="s">
        <v>1364</v>
      </c>
      <c r="I544" s="957" t="s">
        <v>1365</v>
      </c>
      <c r="J544" s="931" t="s">
        <v>1366</v>
      </c>
      <c r="K544" s="932"/>
      <c r="L544" s="932"/>
      <c r="M544" s="932"/>
      <c r="N544" s="932"/>
      <c r="O544" s="932"/>
      <c r="P544" s="933"/>
    </row>
    <row r="545" spans="1:16" ht="14.25">
      <c r="A545" s="901"/>
      <c r="B545" s="902"/>
      <c r="C545" s="677" t="s">
        <v>247</v>
      </c>
      <c r="D545" s="678"/>
      <c r="E545" s="957"/>
      <c r="F545" s="679" t="s">
        <v>1367</v>
      </c>
      <c r="G545" s="958"/>
      <c r="H545" s="960"/>
      <c r="I545" s="958"/>
      <c r="J545" s="948" t="s">
        <v>1368</v>
      </c>
      <c r="K545" s="950" t="s">
        <v>1369</v>
      </c>
      <c r="L545" s="951"/>
      <c r="M545" s="951"/>
      <c r="N545" s="951"/>
      <c r="O545" s="951"/>
      <c r="P545" s="952"/>
    </row>
    <row r="546" spans="1:16" ht="14.25">
      <c r="A546" s="901"/>
      <c r="B546" s="902"/>
      <c r="C546" s="680"/>
      <c r="D546" s="681"/>
      <c r="E546" s="935"/>
      <c r="F546" s="682"/>
      <c r="G546" s="959"/>
      <c r="H546" s="941"/>
      <c r="I546" s="959"/>
      <c r="J546" s="949"/>
      <c r="K546" s="953"/>
      <c r="L546" s="954"/>
      <c r="M546" s="954"/>
      <c r="N546" s="954"/>
      <c r="O546" s="954"/>
      <c r="P546" s="955"/>
    </row>
    <row r="547" spans="1:16" ht="14.25">
      <c r="A547" s="903"/>
      <c r="B547" s="904"/>
      <c r="C547" s="683"/>
      <c r="D547" s="684"/>
      <c r="E547" s="685" t="s">
        <v>917</v>
      </c>
      <c r="F547" s="685" t="s">
        <v>918</v>
      </c>
      <c r="G547" s="686" t="s">
        <v>919</v>
      </c>
      <c r="H547" s="652" t="s">
        <v>920</v>
      </c>
      <c r="I547" s="652" t="s">
        <v>921</v>
      </c>
      <c r="J547" s="652" t="s">
        <v>922</v>
      </c>
      <c r="K547" s="916" t="s">
        <v>923</v>
      </c>
      <c r="L547" s="917"/>
      <c r="M547" s="917"/>
      <c r="N547" s="917"/>
      <c r="O547" s="917"/>
      <c r="P547" s="918"/>
    </row>
    <row r="548" spans="1:16" ht="14.25">
      <c r="A548" s="942" t="s">
        <v>796</v>
      </c>
      <c r="B548" s="943"/>
      <c r="C548" s="654" t="s">
        <v>1370</v>
      </c>
      <c r="D548" s="654"/>
      <c r="E548" s="427">
        <v>0</v>
      </c>
      <c r="F548" s="427">
        <v>0</v>
      </c>
      <c r="G548" s="427">
        <v>0</v>
      </c>
      <c r="H548" s="427">
        <v>0</v>
      </c>
      <c r="I548" s="427">
        <v>0</v>
      </c>
      <c r="J548" s="427">
        <v>0</v>
      </c>
      <c r="K548" s="945">
        <v>0</v>
      </c>
      <c r="L548" s="946"/>
      <c r="M548" s="946"/>
      <c r="N548" s="946"/>
      <c r="O548" s="946"/>
      <c r="P548" s="947"/>
    </row>
    <row r="549" spans="1:16" ht="14.25">
      <c r="A549" s="942" t="s">
        <v>682</v>
      </c>
      <c r="B549" s="943"/>
      <c r="C549" s="654" t="s">
        <v>1371</v>
      </c>
      <c r="D549" s="654"/>
      <c r="E549" s="427">
        <v>0</v>
      </c>
      <c r="F549" s="427">
        <v>0</v>
      </c>
      <c r="G549" s="427">
        <v>0</v>
      </c>
      <c r="H549" s="427">
        <v>0</v>
      </c>
      <c r="I549" s="427">
        <v>0</v>
      </c>
      <c r="J549" s="427">
        <v>0</v>
      </c>
      <c r="K549" s="945">
        <v>0</v>
      </c>
      <c r="L549" s="946"/>
      <c r="M549" s="946"/>
      <c r="N549" s="946"/>
      <c r="O549" s="946"/>
      <c r="P549" s="947"/>
    </row>
    <row r="550" spans="1:16" ht="14.25">
      <c r="A550" s="942" t="s">
        <v>799</v>
      </c>
      <c r="B550" s="943"/>
      <c r="C550" s="654" t="s">
        <v>1372</v>
      </c>
      <c r="D550" s="654"/>
      <c r="E550" s="427">
        <v>1</v>
      </c>
      <c r="F550" s="427">
        <v>0</v>
      </c>
      <c r="G550" s="427">
        <v>1</v>
      </c>
      <c r="H550" s="427">
        <v>0</v>
      </c>
      <c r="I550" s="427">
        <v>0</v>
      </c>
      <c r="J550" s="427">
        <v>0</v>
      </c>
      <c r="K550" s="945">
        <v>0</v>
      </c>
      <c r="L550" s="946"/>
      <c r="M550" s="946"/>
      <c r="N550" s="946"/>
      <c r="O550" s="946"/>
      <c r="P550" s="947"/>
    </row>
    <row r="551" spans="1:16" ht="14.25">
      <c r="A551" s="942" t="s">
        <v>684</v>
      </c>
      <c r="B551" s="943"/>
      <c r="C551" s="654" t="s">
        <v>1373</v>
      </c>
      <c r="D551" s="654"/>
      <c r="E551" s="427">
        <v>1</v>
      </c>
      <c r="F551" s="427">
        <v>0</v>
      </c>
      <c r="G551" s="427">
        <v>0</v>
      </c>
      <c r="H551" s="427">
        <v>0</v>
      </c>
      <c r="I551" s="427">
        <v>1</v>
      </c>
      <c r="J551" s="427">
        <v>1</v>
      </c>
      <c r="K551" s="945">
        <v>0</v>
      </c>
      <c r="L551" s="946"/>
      <c r="M551" s="946"/>
      <c r="N551" s="946"/>
      <c r="O551" s="946"/>
      <c r="P551" s="947"/>
    </row>
    <row r="552" spans="1:16" ht="14.25">
      <c r="A552" s="942" t="s">
        <v>686</v>
      </c>
      <c r="B552" s="943"/>
      <c r="C552" s="654" t="s">
        <v>1374</v>
      </c>
      <c r="D552" s="654"/>
      <c r="E552" s="427">
        <v>0</v>
      </c>
      <c r="F552" s="427">
        <v>0</v>
      </c>
      <c r="G552" s="427">
        <v>0</v>
      </c>
      <c r="H552" s="427">
        <v>0</v>
      </c>
      <c r="I552" s="427">
        <v>0</v>
      </c>
      <c r="J552" s="427">
        <v>0</v>
      </c>
      <c r="K552" s="945">
        <v>0</v>
      </c>
      <c r="L552" s="946"/>
      <c r="M552" s="946"/>
      <c r="N552" s="946"/>
      <c r="O552" s="946"/>
      <c r="P552" s="947"/>
    </row>
    <row r="553" spans="1:16" ht="14.25">
      <c r="A553" s="942" t="s">
        <v>688</v>
      </c>
      <c r="B553" s="943"/>
      <c r="C553" s="654" t="s">
        <v>1375</v>
      </c>
      <c r="D553" s="654"/>
      <c r="E553" s="427">
        <v>0</v>
      </c>
      <c r="F553" s="427">
        <v>0</v>
      </c>
      <c r="G553" s="427">
        <v>0</v>
      </c>
      <c r="H553" s="427">
        <v>0</v>
      </c>
      <c r="I553" s="427">
        <v>0</v>
      </c>
      <c r="J553" s="427">
        <v>0</v>
      </c>
      <c r="K553" s="945">
        <v>0</v>
      </c>
      <c r="L553" s="946"/>
      <c r="M553" s="946"/>
      <c r="N553" s="946"/>
      <c r="O553" s="946"/>
      <c r="P553" s="947"/>
    </row>
    <row r="554" spans="1:16" ht="14.25">
      <c r="A554" s="942" t="s">
        <v>804</v>
      </c>
      <c r="B554" s="943"/>
      <c r="C554" s="654" t="s">
        <v>1376</v>
      </c>
      <c r="D554" s="654"/>
      <c r="E554" s="427">
        <v>0</v>
      </c>
      <c r="F554" s="427">
        <v>0</v>
      </c>
      <c r="G554" s="427">
        <v>0</v>
      </c>
      <c r="H554" s="427">
        <v>0</v>
      </c>
      <c r="I554" s="427">
        <v>0</v>
      </c>
      <c r="J554" s="427">
        <v>0</v>
      </c>
      <c r="K554" s="945">
        <v>0</v>
      </c>
      <c r="L554" s="946"/>
      <c r="M554" s="946"/>
      <c r="N554" s="946"/>
      <c r="O554" s="946"/>
      <c r="P554" s="947"/>
    </row>
    <row r="555" spans="1:16" ht="14.25">
      <c r="A555" s="942" t="s">
        <v>690</v>
      </c>
      <c r="B555" s="943"/>
      <c r="C555" s="654" t="s">
        <v>1377</v>
      </c>
      <c r="D555" s="654"/>
      <c r="E555" s="427">
        <v>0</v>
      </c>
      <c r="F555" s="427">
        <v>0</v>
      </c>
      <c r="G555" s="427">
        <v>0</v>
      </c>
      <c r="H555" s="427">
        <v>0</v>
      </c>
      <c r="I555" s="427">
        <v>0</v>
      </c>
      <c r="J555" s="427">
        <v>0</v>
      </c>
      <c r="K555" s="945">
        <v>0</v>
      </c>
      <c r="L555" s="946"/>
      <c r="M555" s="946"/>
      <c r="N555" s="946"/>
      <c r="O555" s="946"/>
      <c r="P555" s="947"/>
    </row>
    <row r="556" spans="1:16" ht="14.25">
      <c r="A556" s="942" t="s">
        <v>818</v>
      </c>
      <c r="B556" s="943"/>
      <c r="C556" s="687" t="s">
        <v>1378</v>
      </c>
      <c r="D556" s="656"/>
      <c r="E556" s="427">
        <v>0</v>
      </c>
      <c r="F556" s="427">
        <v>0</v>
      </c>
      <c r="G556" s="427">
        <v>0</v>
      </c>
      <c r="H556" s="427">
        <v>0</v>
      </c>
      <c r="I556" s="427">
        <v>0</v>
      </c>
      <c r="J556" s="427">
        <v>0</v>
      </c>
      <c r="K556" s="945">
        <v>0</v>
      </c>
      <c r="L556" s="946"/>
      <c r="M556" s="946"/>
      <c r="N556" s="946"/>
      <c r="O556" s="946"/>
      <c r="P556" s="947"/>
    </row>
    <row r="557" spans="1:16" ht="14.25">
      <c r="A557" s="942" t="s">
        <v>692</v>
      </c>
      <c r="B557" s="943"/>
      <c r="C557" s="674" t="s">
        <v>1359</v>
      </c>
      <c r="D557" s="654"/>
      <c r="E557" s="427">
        <v>2</v>
      </c>
      <c r="F557" s="427">
        <v>0</v>
      </c>
      <c r="G557" s="427">
        <v>1</v>
      </c>
      <c r="H557" s="427">
        <v>0</v>
      </c>
      <c r="I557" s="427">
        <v>1</v>
      </c>
      <c r="J557" s="427">
        <v>1</v>
      </c>
      <c r="K557" s="945">
        <v>0</v>
      </c>
      <c r="L557" s="946"/>
      <c r="M557" s="946"/>
      <c r="N557" s="946"/>
      <c r="O557" s="946"/>
      <c r="P557" s="947"/>
    </row>
    <row r="558" spans="1:16" ht="14.25">
      <c r="A558" s="942" t="s">
        <v>694</v>
      </c>
      <c r="B558" s="943"/>
      <c r="C558" s="944" t="s">
        <v>1031</v>
      </c>
      <c r="D558" s="654" t="s">
        <v>1379</v>
      </c>
      <c r="E558" s="427">
        <v>2</v>
      </c>
      <c r="F558" s="427">
        <v>0</v>
      </c>
      <c r="G558" s="427">
        <v>1</v>
      </c>
      <c r="H558" s="427">
        <v>0</v>
      </c>
      <c r="I558" s="427">
        <v>1</v>
      </c>
      <c r="J558" s="427">
        <v>1</v>
      </c>
      <c r="K558" s="945">
        <v>0</v>
      </c>
      <c r="L558" s="946"/>
      <c r="M558" s="946"/>
      <c r="N558" s="946"/>
      <c r="O558" s="946"/>
      <c r="P558" s="947"/>
    </row>
    <row r="559" spans="1:16" ht="14.25">
      <c r="A559" s="942" t="s">
        <v>822</v>
      </c>
      <c r="B559" s="943"/>
      <c r="C559" s="944"/>
      <c r="D559" s="654" t="s">
        <v>1380</v>
      </c>
      <c r="E559" s="427">
        <v>0</v>
      </c>
      <c r="F559" s="427">
        <v>0</v>
      </c>
      <c r="G559" s="427">
        <v>0</v>
      </c>
      <c r="H559" s="427">
        <v>0</v>
      </c>
      <c r="I559" s="427">
        <v>0</v>
      </c>
      <c r="J559" s="427">
        <v>0</v>
      </c>
      <c r="K559" s="945">
        <v>0</v>
      </c>
      <c r="L559" s="946"/>
      <c r="M559" s="946"/>
      <c r="N559" s="946"/>
      <c r="O559" s="946"/>
      <c r="P559" s="947"/>
    </row>
    <row r="560" spans="1:16" ht="14.25">
      <c r="A560" s="942" t="s">
        <v>696</v>
      </c>
      <c r="B560" s="943"/>
      <c r="C560" s="944" t="s">
        <v>1031</v>
      </c>
      <c r="D560" s="654" t="s">
        <v>1381</v>
      </c>
      <c r="E560" s="427">
        <v>2</v>
      </c>
      <c r="F560" s="427">
        <v>0</v>
      </c>
      <c r="G560" s="427">
        <v>1</v>
      </c>
      <c r="H560" s="427">
        <v>0</v>
      </c>
      <c r="I560" s="427">
        <v>1</v>
      </c>
      <c r="J560" s="427">
        <v>1</v>
      </c>
      <c r="K560" s="945">
        <v>0</v>
      </c>
      <c r="L560" s="946"/>
      <c r="M560" s="946"/>
      <c r="N560" s="946"/>
      <c r="O560" s="946"/>
      <c r="P560" s="947"/>
    </row>
    <row r="561" spans="1:16" ht="14.25">
      <c r="A561" s="942" t="s">
        <v>825</v>
      </c>
      <c r="B561" s="943"/>
      <c r="C561" s="944"/>
      <c r="D561" s="654" t="s">
        <v>1382</v>
      </c>
      <c r="E561" s="427">
        <v>0</v>
      </c>
      <c r="F561" s="427">
        <v>0</v>
      </c>
      <c r="G561" s="427">
        <v>0</v>
      </c>
      <c r="H561" s="427">
        <v>0</v>
      </c>
      <c r="I561" s="427">
        <v>0</v>
      </c>
      <c r="J561" s="427">
        <v>0</v>
      </c>
      <c r="K561" s="945">
        <v>0</v>
      </c>
      <c r="L561" s="946"/>
      <c r="M561" s="946"/>
      <c r="N561" s="946"/>
      <c r="O561" s="946"/>
      <c r="P561" s="947"/>
    </row>
    <row r="565" ht="15" thickBot="1"/>
    <row r="566" spans="1:14" ht="18.75" thickBot="1">
      <c r="A566" s="660" t="s">
        <v>249</v>
      </c>
      <c r="B566" s="665">
        <v>43</v>
      </c>
      <c r="C566" s="648" t="s">
        <v>1383</v>
      </c>
      <c r="D566" s="650"/>
      <c r="E566" s="650"/>
      <c r="F566" s="898" t="s">
        <v>903</v>
      </c>
      <c r="G566" s="898"/>
      <c r="H566" s="898"/>
      <c r="I566" s="919"/>
      <c r="J566" s="873" t="str">
        <f>'[1]elolap'!$P$35</f>
        <v>18449</v>
      </c>
      <c r="K566" s="874"/>
      <c r="L566" s="874"/>
      <c r="M566" s="874"/>
      <c r="N566" s="875"/>
    </row>
    <row r="567" spans="1:14" ht="14.25">
      <c r="A567" s="920" t="s">
        <v>904</v>
      </c>
      <c r="B567" s="900"/>
      <c r="C567" s="921" t="s">
        <v>247</v>
      </c>
      <c r="D567" s="922"/>
      <c r="E567" s="927" t="s">
        <v>1384</v>
      </c>
      <c r="F567" s="929" t="s">
        <v>1385</v>
      </c>
      <c r="G567" s="929" t="s">
        <v>1386</v>
      </c>
      <c r="H567" s="931" t="s">
        <v>1387</v>
      </c>
      <c r="I567" s="932"/>
      <c r="J567" s="932"/>
      <c r="K567" s="932"/>
      <c r="L567" s="932"/>
      <c r="M567" s="932"/>
      <c r="N567" s="933"/>
    </row>
    <row r="568" spans="1:14" ht="14.25">
      <c r="A568" s="901"/>
      <c r="B568" s="902"/>
      <c r="C568" s="923"/>
      <c r="D568" s="924"/>
      <c r="E568" s="928"/>
      <c r="F568" s="930"/>
      <c r="G568" s="930"/>
      <c r="H568" s="934" t="s">
        <v>1388</v>
      </c>
      <c r="I568" s="936" t="s">
        <v>1389</v>
      </c>
      <c r="J568" s="937"/>
      <c r="K568" s="937"/>
      <c r="L568" s="937"/>
      <c r="M568" s="937"/>
      <c r="N568" s="938"/>
    </row>
    <row r="569" spans="1:14" ht="14.25">
      <c r="A569" s="901"/>
      <c r="B569" s="902"/>
      <c r="C569" s="923"/>
      <c r="D569" s="924"/>
      <c r="E569" s="913" t="s">
        <v>1390</v>
      </c>
      <c r="F569" s="914"/>
      <c r="G569" s="915"/>
      <c r="H569" s="935"/>
      <c r="I569" s="939"/>
      <c r="J569" s="940"/>
      <c r="K569" s="940"/>
      <c r="L569" s="940"/>
      <c r="M569" s="940"/>
      <c r="N569" s="941"/>
    </row>
    <row r="570" spans="1:14" ht="14.25">
      <c r="A570" s="903"/>
      <c r="B570" s="904"/>
      <c r="C570" s="925"/>
      <c r="D570" s="926"/>
      <c r="E570" s="422" t="s">
        <v>917</v>
      </c>
      <c r="F570" s="424" t="s">
        <v>918</v>
      </c>
      <c r="G570" s="424" t="s">
        <v>919</v>
      </c>
      <c r="H570" s="653" t="s">
        <v>920</v>
      </c>
      <c r="I570" s="916" t="s">
        <v>921</v>
      </c>
      <c r="J570" s="917"/>
      <c r="K570" s="917"/>
      <c r="L570" s="917"/>
      <c r="M570" s="917"/>
      <c r="N570" s="918"/>
    </row>
    <row r="571" spans="1:14" ht="14.25">
      <c r="A571" s="897" t="s">
        <v>796</v>
      </c>
      <c r="B571" s="897"/>
      <c r="C571" s="688" t="s">
        <v>1391</v>
      </c>
      <c r="D571" s="688"/>
      <c r="E571" s="427">
        <v>1</v>
      </c>
      <c r="F571" s="427">
        <v>0</v>
      </c>
      <c r="G571" s="427">
        <v>0</v>
      </c>
      <c r="H571" s="427">
        <v>1</v>
      </c>
      <c r="I571" s="894">
        <v>22</v>
      </c>
      <c r="J571" s="895"/>
      <c r="K571" s="895"/>
      <c r="L571" s="895"/>
      <c r="M571" s="895"/>
      <c r="N571" s="896"/>
    </row>
    <row r="572" spans="1:14" ht="14.25">
      <c r="A572" s="897" t="s">
        <v>682</v>
      </c>
      <c r="B572" s="897"/>
      <c r="C572" s="911" t="s">
        <v>1392</v>
      </c>
      <c r="D572" s="689" t="s">
        <v>1393</v>
      </c>
      <c r="E572" s="427">
        <v>0</v>
      </c>
      <c r="F572" s="427">
        <v>0</v>
      </c>
      <c r="G572" s="427">
        <v>0</v>
      </c>
      <c r="H572" s="427">
        <v>0</v>
      </c>
      <c r="I572" s="894">
        <v>0</v>
      </c>
      <c r="J572" s="895"/>
      <c r="K572" s="895"/>
      <c r="L572" s="895"/>
      <c r="M572" s="895"/>
      <c r="N572" s="896"/>
    </row>
    <row r="573" spans="1:14" ht="14.25">
      <c r="A573" s="897" t="s">
        <v>799</v>
      </c>
      <c r="B573" s="897"/>
      <c r="C573" s="912"/>
      <c r="D573" s="689" t="s">
        <v>1394</v>
      </c>
      <c r="E573" s="427">
        <v>0</v>
      </c>
      <c r="F573" s="427">
        <v>0</v>
      </c>
      <c r="G573" s="427">
        <v>0</v>
      </c>
      <c r="H573" s="427">
        <v>0</v>
      </c>
      <c r="I573" s="894">
        <v>0</v>
      </c>
      <c r="J573" s="895"/>
      <c r="K573" s="895"/>
      <c r="L573" s="895"/>
      <c r="M573" s="895"/>
      <c r="N573" s="896"/>
    </row>
    <row r="574" spans="1:14" ht="14.25">
      <c r="A574" s="897" t="s">
        <v>684</v>
      </c>
      <c r="B574" s="897"/>
      <c r="C574" s="912"/>
      <c r="D574" s="689" t="s">
        <v>1395</v>
      </c>
      <c r="E574" s="427">
        <v>0</v>
      </c>
      <c r="F574" s="427">
        <v>0</v>
      </c>
      <c r="G574" s="427">
        <v>0</v>
      </c>
      <c r="H574" s="427">
        <v>0</v>
      </c>
      <c r="I574" s="894">
        <v>0</v>
      </c>
      <c r="J574" s="895"/>
      <c r="K574" s="895"/>
      <c r="L574" s="895"/>
      <c r="M574" s="895"/>
      <c r="N574" s="896"/>
    </row>
    <row r="575" spans="1:14" ht="14.25">
      <c r="A575" s="897" t="s">
        <v>686</v>
      </c>
      <c r="B575" s="897"/>
      <c r="C575" s="912"/>
      <c r="D575" s="689" t="s">
        <v>1396</v>
      </c>
      <c r="E575" s="427">
        <v>1</v>
      </c>
      <c r="F575" s="427">
        <v>0</v>
      </c>
      <c r="G575" s="427">
        <v>0</v>
      </c>
      <c r="H575" s="427">
        <v>1</v>
      </c>
      <c r="I575" s="894">
        <v>22</v>
      </c>
      <c r="J575" s="895"/>
      <c r="K575" s="895"/>
      <c r="L575" s="895"/>
      <c r="M575" s="895"/>
      <c r="N575" s="896"/>
    </row>
    <row r="576" spans="1:14" ht="14.25">
      <c r="A576" s="897" t="s">
        <v>688</v>
      </c>
      <c r="B576" s="897"/>
      <c r="C576" s="912"/>
      <c r="D576" s="689" t="s">
        <v>1397</v>
      </c>
      <c r="E576" s="427">
        <v>0</v>
      </c>
      <c r="F576" s="427">
        <v>0</v>
      </c>
      <c r="G576" s="427">
        <v>0</v>
      </c>
      <c r="H576" s="427">
        <v>0</v>
      </c>
      <c r="I576" s="894">
        <v>0</v>
      </c>
      <c r="J576" s="895"/>
      <c r="K576" s="895"/>
      <c r="L576" s="895"/>
      <c r="M576" s="895"/>
      <c r="N576" s="896"/>
    </row>
    <row r="577" spans="1:14" ht="14.25">
      <c r="A577" s="897" t="s">
        <v>804</v>
      </c>
      <c r="B577" s="897"/>
      <c r="C577" s="912"/>
      <c r="D577" s="688" t="s">
        <v>1308</v>
      </c>
      <c r="E577" s="427">
        <v>0</v>
      </c>
      <c r="F577" s="427">
        <v>0</v>
      </c>
      <c r="G577" s="427">
        <v>0</v>
      </c>
      <c r="H577" s="427">
        <v>0</v>
      </c>
      <c r="I577" s="894">
        <v>0</v>
      </c>
      <c r="J577" s="895"/>
      <c r="K577" s="895"/>
      <c r="L577" s="895"/>
      <c r="M577" s="895"/>
      <c r="N577" s="896"/>
    </row>
    <row r="578" spans="1:14" ht="14.25">
      <c r="A578" s="897" t="s">
        <v>690</v>
      </c>
      <c r="B578" s="897"/>
      <c r="C578" s="911" t="s">
        <v>1398</v>
      </c>
      <c r="D578" s="689" t="s">
        <v>1399</v>
      </c>
      <c r="E578" s="427">
        <v>0</v>
      </c>
      <c r="F578" s="427">
        <v>0</v>
      </c>
      <c r="G578" s="427">
        <v>0</v>
      </c>
      <c r="H578" s="427">
        <v>0</v>
      </c>
      <c r="I578" s="894">
        <v>0</v>
      </c>
      <c r="J578" s="895"/>
      <c r="K578" s="895"/>
      <c r="L578" s="895"/>
      <c r="M578" s="895"/>
      <c r="N578" s="896"/>
    </row>
    <row r="579" spans="1:14" ht="14.25">
      <c r="A579" s="897" t="s">
        <v>818</v>
      </c>
      <c r="B579" s="897"/>
      <c r="C579" s="911"/>
      <c r="D579" s="689" t="s">
        <v>1400</v>
      </c>
      <c r="E579" s="427">
        <v>0</v>
      </c>
      <c r="F579" s="427">
        <v>0</v>
      </c>
      <c r="G579" s="427">
        <v>0</v>
      </c>
      <c r="H579" s="427">
        <v>0</v>
      </c>
      <c r="I579" s="894">
        <v>0</v>
      </c>
      <c r="J579" s="895"/>
      <c r="K579" s="895"/>
      <c r="L579" s="895"/>
      <c r="M579" s="895"/>
      <c r="N579" s="896"/>
    </row>
    <row r="580" spans="1:14" ht="14.25">
      <c r="A580" s="897" t="s">
        <v>692</v>
      </c>
      <c r="B580" s="897"/>
      <c r="C580" s="912"/>
      <c r="D580" s="689" t="s">
        <v>1401</v>
      </c>
      <c r="E580" s="427">
        <v>0</v>
      </c>
      <c r="F580" s="427">
        <v>0</v>
      </c>
      <c r="G580" s="427">
        <v>0</v>
      </c>
      <c r="H580" s="427">
        <v>0</v>
      </c>
      <c r="I580" s="894">
        <v>0</v>
      </c>
      <c r="J580" s="895"/>
      <c r="K580" s="895"/>
      <c r="L580" s="895"/>
      <c r="M580" s="895"/>
      <c r="N580" s="896"/>
    </row>
    <row r="581" spans="1:14" ht="14.25">
      <c r="A581" s="897" t="s">
        <v>694</v>
      </c>
      <c r="B581" s="897"/>
      <c r="C581" s="912"/>
      <c r="D581" s="689" t="s">
        <v>1402</v>
      </c>
      <c r="E581" s="427">
        <v>0</v>
      </c>
      <c r="F581" s="427">
        <v>0</v>
      </c>
      <c r="G581" s="427">
        <v>0</v>
      </c>
      <c r="H581" s="427">
        <v>0</v>
      </c>
      <c r="I581" s="894">
        <v>0</v>
      </c>
      <c r="J581" s="895"/>
      <c r="K581" s="895"/>
      <c r="L581" s="895"/>
      <c r="M581" s="895"/>
      <c r="N581" s="896"/>
    </row>
    <row r="582" spans="1:14" ht="14.25">
      <c r="A582" s="897" t="s">
        <v>822</v>
      </c>
      <c r="B582" s="897"/>
      <c r="C582" s="912"/>
      <c r="D582" s="689" t="s">
        <v>1403</v>
      </c>
      <c r="E582" s="427">
        <v>0</v>
      </c>
      <c r="F582" s="427">
        <v>0</v>
      </c>
      <c r="G582" s="427">
        <v>0</v>
      </c>
      <c r="H582" s="427">
        <v>0</v>
      </c>
      <c r="I582" s="894">
        <v>0</v>
      </c>
      <c r="J582" s="895"/>
      <c r="K582" s="895"/>
      <c r="L582" s="895"/>
      <c r="M582" s="895"/>
      <c r="N582" s="896"/>
    </row>
    <row r="583" spans="1:14" ht="14.25">
      <c r="A583" s="897" t="s">
        <v>696</v>
      </c>
      <c r="B583" s="897"/>
      <c r="C583" s="912"/>
      <c r="D583" s="688" t="s">
        <v>1404</v>
      </c>
      <c r="E583" s="427">
        <v>0</v>
      </c>
      <c r="F583" s="427">
        <v>0</v>
      </c>
      <c r="G583" s="427">
        <v>0</v>
      </c>
      <c r="H583" s="427">
        <v>0</v>
      </c>
      <c r="I583" s="894">
        <v>0</v>
      </c>
      <c r="J583" s="895"/>
      <c r="K583" s="895"/>
      <c r="L583" s="895"/>
      <c r="M583" s="895"/>
      <c r="N583" s="896"/>
    </row>
    <row r="586" ht="15" thickBot="1"/>
    <row r="587" spans="1:16" ht="18.75" thickBot="1">
      <c r="A587" s="337" t="s">
        <v>1405</v>
      </c>
      <c r="B587" s="338">
        <v>44</v>
      </c>
      <c r="C587" s="339" t="s">
        <v>1406</v>
      </c>
      <c r="D587" s="394"/>
      <c r="E587" s="394"/>
      <c r="F587" s="394"/>
      <c r="G587" s="898" t="s">
        <v>903</v>
      </c>
      <c r="H587" s="898"/>
      <c r="I587" s="898"/>
      <c r="J587" s="898"/>
      <c r="K587" s="898"/>
      <c r="L587" s="873" t="str">
        <f>'[1]elolap'!$P$35</f>
        <v>18449</v>
      </c>
      <c r="M587" s="874"/>
      <c r="N587" s="874"/>
      <c r="O587" s="874"/>
      <c r="P587" s="875"/>
    </row>
    <row r="588" spans="1:16" ht="14.25">
      <c r="A588" s="899" t="s">
        <v>904</v>
      </c>
      <c r="B588" s="900"/>
      <c r="C588" s="905" t="s">
        <v>247</v>
      </c>
      <c r="D588" s="879" t="s">
        <v>1407</v>
      </c>
      <c r="E588" s="880"/>
      <c r="F588" s="880"/>
      <c r="G588" s="880"/>
      <c r="H588" s="880"/>
      <c r="I588" s="880"/>
      <c r="J588" s="880"/>
      <c r="K588" s="880"/>
      <c r="L588" s="880"/>
      <c r="M588" s="880"/>
      <c r="N588" s="880"/>
      <c r="O588" s="880"/>
      <c r="P588" s="881"/>
    </row>
    <row r="589" spans="1:16" ht="14.25">
      <c r="A589" s="901"/>
      <c r="B589" s="902"/>
      <c r="C589" s="906"/>
      <c r="D589" s="908" t="s">
        <v>1408</v>
      </c>
      <c r="E589" s="909"/>
      <c r="F589" s="910"/>
      <c r="G589" s="908" t="s">
        <v>1409</v>
      </c>
      <c r="H589" s="909"/>
      <c r="I589" s="909"/>
      <c r="J589" s="909"/>
      <c r="K589" s="909"/>
      <c r="L589" s="909"/>
      <c r="M589" s="909"/>
      <c r="N589" s="909"/>
      <c r="O589" s="909"/>
      <c r="P589" s="910"/>
    </row>
    <row r="590" spans="1:16" ht="14.25">
      <c r="A590" s="901"/>
      <c r="B590" s="902"/>
      <c r="C590" s="906"/>
      <c r="D590" s="885" t="s">
        <v>1410</v>
      </c>
      <c r="E590" s="879" t="s">
        <v>1411</v>
      </c>
      <c r="F590" s="881"/>
      <c r="G590" s="888" t="s">
        <v>1412</v>
      </c>
      <c r="H590" s="889"/>
      <c r="I590" s="879" t="s">
        <v>1411</v>
      </c>
      <c r="J590" s="880"/>
      <c r="K590" s="880"/>
      <c r="L590" s="880"/>
      <c r="M590" s="880"/>
      <c r="N590" s="880"/>
      <c r="O590" s="880"/>
      <c r="P590" s="881"/>
    </row>
    <row r="591" spans="1:16" ht="14.25">
      <c r="A591" s="901"/>
      <c r="B591" s="902"/>
      <c r="C591" s="906"/>
      <c r="D591" s="886"/>
      <c r="E591" s="885" t="s">
        <v>1413</v>
      </c>
      <c r="F591" s="885" t="s">
        <v>1414</v>
      </c>
      <c r="G591" s="890" t="s">
        <v>1415</v>
      </c>
      <c r="H591" s="890" t="s">
        <v>985</v>
      </c>
      <c r="I591" s="892" t="s">
        <v>1413</v>
      </c>
      <c r="J591" s="893"/>
      <c r="K591" s="879" t="s">
        <v>1414</v>
      </c>
      <c r="L591" s="880"/>
      <c r="M591" s="880"/>
      <c r="N591" s="880"/>
      <c r="O591" s="880"/>
      <c r="P591" s="881"/>
    </row>
    <row r="592" spans="1:16" ht="14.25">
      <c r="A592" s="901"/>
      <c r="B592" s="902"/>
      <c r="C592" s="906"/>
      <c r="D592" s="887"/>
      <c r="E592" s="887"/>
      <c r="F592" s="887"/>
      <c r="G592" s="891"/>
      <c r="H592" s="891"/>
      <c r="I592" s="351" t="s">
        <v>1415</v>
      </c>
      <c r="J592" s="352" t="s">
        <v>985</v>
      </c>
      <c r="K592" s="351" t="s">
        <v>1415</v>
      </c>
      <c r="L592" s="879" t="s">
        <v>985</v>
      </c>
      <c r="M592" s="880"/>
      <c r="N592" s="880"/>
      <c r="O592" s="880"/>
      <c r="P592" s="881"/>
    </row>
    <row r="593" spans="1:16" ht="14.25">
      <c r="A593" s="901"/>
      <c r="B593" s="902"/>
      <c r="C593" s="906"/>
      <c r="D593" s="876" t="s">
        <v>915</v>
      </c>
      <c r="E593" s="877"/>
      <c r="F593" s="878"/>
      <c r="G593" s="879" t="s">
        <v>916</v>
      </c>
      <c r="H593" s="880"/>
      <c r="I593" s="880"/>
      <c r="J593" s="880"/>
      <c r="K593" s="880"/>
      <c r="L593" s="880"/>
      <c r="M593" s="880"/>
      <c r="N593" s="880"/>
      <c r="O593" s="880"/>
      <c r="P593" s="881"/>
    </row>
    <row r="594" spans="1:16" ht="14.25">
      <c r="A594" s="903"/>
      <c r="B594" s="904"/>
      <c r="C594" s="907"/>
      <c r="D594" s="342" t="s">
        <v>917</v>
      </c>
      <c r="E594" s="342" t="s">
        <v>918</v>
      </c>
      <c r="F594" s="342" t="s">
        <v>919</v>
      </c>
      <c r="G594" s="343" t="s">
        <v>920</v>
      </c>
      <c r="H594" s="690" t="s">
        <v>921</v>
      </c>
      <c r="I594" s="344" t="s">
        <v>922</v>
      </c>
      <c r="J594" s="344" t="s">
        <v>923</v>
      </c>
      <c r="K594" s="691" t="s">
        <v>959</v>
      </c>
      <c r="L594" s="882" t="s">
        <v>960</v>
      </c>
      <c r="M594" s="883"/>
      <c r="N594" s="883"/>
      <c r="O594" s="883"/>
      <c r="P594" s="884"/>
    </row>
    <row r="595" spans="1:16" ht="14.25">
      <c r="A595" s="866" t="s">
        <v>796</v>
      </c>
      <c r="B595" s="867"/>
      <c r="C595" s="692" t="s">
        <v>1416</v>
      </c>
      <c r="D595" s="427">
        <v>0</v>
      </c>
      <c r="E595" s="427">
        <v>0</v>
      </c>
      <c r="F595" s="401"/>
      <c r="G595" s="427">
        <v>0</v>
      </c>
      <c r="H595" s="427">
        <v>0</v>
      </c>
      <c r="I595" s="427">
        <v>0</v>
      </c>
      <c r="J595" s="427">
        <v>0</v>
      </c>
      <c r="K595" s="427">
        <v>0</v>
      </c>
      <c r="L595" s="868">
        <v>0</v>
      </c>
      <c r="M595" s="869"/>
      <c r="N595" s="869"/>
      <c r="O595" s="869"/>
      <c r="P595" s="870"/>
    </row>
    <row r="596" spans="1:16" ht="14.25">
      <c r="A596" s="866" t="s">
        <v>682</v>
      </c>
      <c r="B596" s="867"/>
      <c r="C596" s="692" t="s">
        <v>1417</v>
      </c>
      <c r="D596" s="427">
        <v>0</v>
      </c>
      <c r="E596" s="427">
        <v>0</v>
      </c>
      <c r="F596" s="401"/>
      <c r="G596" s="427">
        <v>0</v>
      </c>
      <c r="H596" s="427">
        <v>0</v>
      </c>
      <c r="I596" s="427">
        <v>0</v>
      </c>
      <c r="J596" s="427">
        <v>0</v>
      </c>
      <c r="K596" s="427">
        <v>0</v>
      </c>
      <c r="L596" s="868">
        <v>0</v>
      </c>
      <c r="M596" s="869"/>
      <c r="N596" s="869"/>
      <c r="O596" s="869"/>
      <c r="P596" s="870"/>
    </row>
    <row r="597" spans="1:16" ht="14.25">
      <c r="A597" s="866" t="s">
        <v>799</v>
      </c>
      <c r="B597" s="867"/>
      <c r="C597" s="693" t="s">
        <v>1418</v>
      </c>
      <c r="D597" s="427">
        <v>0</v>
      </c>
      <c r="E597" s="694"/>
      <c r="F597" s="427">
        <v>0</v>
      </c>
      <c r="G597" s="427">
        <v>0</v>
      </c>
      <c r="H597" s="427">
        <v>0</v>
      </c>
      <c r="I597" s="427">
        <v>0</v>
      </c>
      <c r="J597" s="427">
        <v>0</v>
      </c>
      <c r="K597" s="427">
        <v>0</v>
      </c>
      <c r="L597" s="868">
        <v>0</v>
      </c>
      <c r="M597" s="869"/>
      <c r="N597" s="869"/>
      <c r="O597" s="869"/>
      <c r="P597" s="870"/>
    </row>
    <row r="598" spans="1:16" ht="14.25">
      <c r="A598" s="866" t="s">
        <v>684</v>
      </c>
      <c r="B598" s="867"/>
      <c r="C598" s="693" t="s">
        <v>1419</v>
      </c>
      <c r="D598" s="427">
        <v>0</v>
      </c>
      <c r="E598" s="401"/>
      <c r="F598" s="427">
        <v>0</v>
      </c>
      <c r="G598" s="427">
        <v>0</v>
      </c>
      <c r="H598" s="427">
        <v>0</v>
      </c>
      <c r="I598" s="427">
        <v>0</v>
      </c>
      <c r="J598" s="427">
        <v>0</v>
      </c>
      <c r="K598" s="427">
        <v>0</v>
      </c>
      <c r="L598" s="868">
        <v>0</v>
      </c>
      <c r="M598" s="869"/>
      <c r="N598" s="869"/>
      <c r="O598" s="869"/>
      <c r="P598" s="870"/>
    </row>
    <row r="599" spans="1:16" ht="14.25">
      <c r="A599" s="866" t="s">
        <v>686</v>
      </c>
      <c r="B599" s="867"/>
      <c r="C599" s="693" t="s">
        <v>1420</v>
      </c>
      <c r="D599" s="427">
        <v>0</v>
      </c>
      <c r="E599" s="694"/>
      <c r="F599" s="427">
        <v>0</v>
      </c>
      <c r="G599" s="427">
        <v>0</v>
      </c>
      <c r="H599" s="427">
        <v>0</v>
      </c>
      <c r="I599" s="427">
        <v>0</v>
      </c>
      <c r="J599" s="427">
        <v>0</v>
      </c>
      <c r="K599" s="427">
        <v>0</v>
      </c>
      <c r="L599" s="868">
        <v>0</v>
      </c>
      <c r="M599" s="869"/>
      <c r="N599" s="869"/>
      <c r="O599" s="869"/>
      <c r="P599" s="870"/>
    </row>
    <row r="600" spans="1:16" ht="14.25">
      <c r="A600" s="866" t="s">
        <v>688</v>
      </c>
      <c r="B600" s="867"/>
      <c r="C600" s="693" t="s">
        <v>1421</v>
      </c>
      <c r="D600" s="427">
        <v>0</v>
      </c>
      <c r="E600" s="694"/>
      <c r="F600" s="427">
        <v>0</v>
      </c>
      <c r="G600" s="427">
        <v>0</v>
      </c>
      <c r="H600" s="427">
        <v>0</v>
      </c>
      <c r="I600" s="427">
        <v>0</v>
      </c>
      <c r="J600" s="427">
        <v>0</v>
      </c>
      <c r="K600" s="427">
        <v>0</v>
      </c>
      <c r="L600" s="868">
        <v>0</v>
      </c>
      <c r="M600" s="869"/>
      <c r="N600" s="869"/>
      <c r="O600" s="869"/>
      <c r="P600" s="870"/>
    </row>
    <row r="601" spans="1:16" ht="14.25">
      <c r="A601" s="866" t="s">
        <v>804</v>
      </c>
      <c r="B601" s="867"/>
      <c r="C601" s="693" t="s">
        <v>1422</v>
      </c>
      <c r="D601" s="427">
        <v>0</v>
      </c>
      <c r="E601" s="694"/>
      <c r="F601" s="427">
        <v>0</v>
      </c>
      <c r="G601" s="427">
        <v>0</v>
      </c>
      <c r="H601" s="427">
        <v>0</v>
      </c>
      <c r="I601" s="427">
        <v>0</v>
      </c>
      <c r="J601" s="427">
        <v>0</v>
      </c>
      <c r="K601" s="427">
        <v>0</v>
      </c>
      <c r="L601" s="868">
        <v>0</v>
      </c>
      <c r="M601" s="869"/>
      <c r="N601" s="869"/>
      <c r="O601" s="869"/>
      <c r="P601" s="870"/>
    </row>
    <row r="602" spans="1:16" ht="14.25">
      <c r="A602" s="866" t="s">
        <v>690</v>
      </c>
      <c r="B602" s="867"/>
      <c r="C602" s="693" t="s">
        <v>1423</v>
      </c>
      <c r="D602" s="427">
        <v>11</v>
      </c>
      <c r="E602" s="427">
        <v>11</v>
      </c>
      <c r="F602" s="694"/>
      <c r="G602" s="427">
        <v>8720</v>
      </c>
      <c r="H602" s="427">
        <v>8720</v>
      </c>
      <c r="I602" s="427">
        <v>8720</v>
      </c>
      <c r="J602" s="427">
        <v>8720</v>
      </c>
      <c r="K602" s="427">
        <v>0</v>
      </c>
      <c r="L602" s="868">
        <v>0</v>
      </c>
      <c r="M602" s="869"/>
      <c r="N602" s="869"/>
      <c r="O602" s="869"/>
      <c r="P602" s="870"/>
    </row>
    <row r="603" spans="1:16" ht="72">
      <c r="A603" s="866" t="s">
        <v>818</v>
      </c>
      <c r="B603" s="867"/>
      <c r="C603" s="695" t="s">
        <v>1424</v>
      </c>
      <c r="D603" s="427">
        <v>0</v>
      </c>
      <c r="E603" s="427">
        <v>0</v>
      </c>
      <c r="F603" s="401"/>
      <c r="G603" s="427">
        <v>0</v>
      </c>
      <c r="H603" s="427">
        <v>0</v>
      </c>
      <c r="I603" s="427">
        <v>0</v>
      </c>
      <c r="J603" s="427">
        <v>0</v>
      </c>
      <c r="K603" s="427">
        <v>0</v>
      </c>
      <c r="L603" s="868">
        <v>0</v>
      </c>
      <c r="M603" s="869"/>
      <c r="N603" s="869"/>
      <c r="O603" s="869"/>
      <c r="P603" s="870"/>
    </row>
    <row r="604" spans="1:16" ht="14.25">
      <c r="A604" s="866" t="s">
        <v>692</v>
      </c>
      <c r="B604" s="867"/>
      <c r="C604" s="693" t="s">
        <v>1425</v>
      </c>
      <c r="D604" s="427">
        <v>0</v>
      </c>
      <c r="E604" s="694"/>
      <c r="F604" s="694"/>
      <c r="G604" s="694"/>
      <c r="H604" s="694"/>
      <c r="I604" s="694"/>
      <c r="J604" s="694"/>
      <c r="K604" s="694"/>
      <c r="L604" s="696"/>
      <c r="M604" s="697"/>
      <c r="N604" s="697"/>
      <c r="O604" s="697"/>
      <c r="P604" s="698"/>
    </row>
    <row r="605" spans="1:16" ht="14.25">
      <c r="A605" s="866" t="s">
        <v>694</v>
      </c>
      <c r="B605" s="867"/>
      <c r="C605" s="693" t="s">
        <v>1426</v>
      </c>
      <c r="D605" s="427">
        <v>0</v>
      </c>
      <c r="E605" s="694"/>
      <c r="F605" s="694"/>
      <c r="G605" s="694"/>
      <c r="H605" s="694"/>
      <c r="I605" s="694"/>
      <c r="J605" s="694"/>
      <c r="K605" s="694"/>
      <c r="L605" s="696"/>
      <c r="M605" s="697"/>
      <c r="N605" s="697"/>
      <c r="O605" s="697"/>
      <c r="P605" s="698"/>
    </row>
    <row r="606" spans="1:16" ht="14.25">
      <c r="A606" s="866" t="s">
        <v>822</v>
      </c>
      <c r="B606" s="867"/>
      <c r="C606" s="692" t="s">
        <v>1427</v>
      </c>
      <c r="D606" s="427">
        <v>0</v>
      </c>
      <c r="E606" s="427">
        <v>0</v>
      </c>
      <c r="F606" s="427">
        <v>0</v>
      </c>
      <c r="G606" s="427">
        <v>0</v>
      </c>
      <c r="H606" s="427">
        <v>0</v>
      </c>
      <c r="I606" s="427">
        <v>0</v>
      </c>
      <c r="J606" s="427">
        <v>0</v>
      </c>
      <c r="K606" s="427">
        <v>0</v>
      </c>
      <c r="L606" s="868">
        <v>0</v>
      </c>
      <c r="M606" s="869"/>
      <c r="N606" s="869"/>
      <c r="O606" s="869"/>
      <c r="P606" s="870"/>
    </row>
    <row r="607" spans="1:16" ht="14.25">
      <c r="A607" s="866" t="s">
        <v>696</v>
      </c>
      <c r="B607" s="867"/>
      <c r="C607" s="692" t="s">
        <v>1428</v>
      </c>
      <c r="D607" s="427">
        <v>0</v>
      </c>
      <c r="E607" s="427">
        <v>0</v>
      </c>
      <c r="F607" s="427">
        <v>0</v>
      </c>
      <c r="G607" s="427">
        <v>0</v>
      </c>
      <c r="H607" s="427">
        <v>0</v>
      </c>
      <c r="I607" s="427">
        <v>0</v>
      </c>
      <c r="J607" s="427">
        <v>0</v>
      </c>
      <c r="K607" s="427">
        <v>0</v>
      </c>
      <c r="L607" s="868">
        <v>0</v>
      </c>
      <c r="M607" s="869"/>
      <c r="N607" s="869"/>
      <c r="O607" s="869"/>
      <c r="P607" s="870"/>
    </row>
    <row r="608" spans="1:16" ht="96">
      <c r="A608" s="866" t="s">
        <v>825</v>
      </c>
      <c r="B608" s="867"/>
      <c r="C608" s="699" t="s">
        <v>1429</v>
      </c>
      <c r="D608" s="427">
        <v>0</v>
      </c>
      <c r="E608" s="427">
        <v>0</v>
      </c>
      <c r="F608" s="427">
        <v>0</v>
      </c>
      <c r="G608" s="427">
        <v>0</v>
      </c>
      <c r="H608" s="427">
        <v>0</v>
      </c>
      <c r="I608" s="427">
        <v>0</v>
      </c>
      <c r="J608" s="427">
        <v>0</v>
      </c>
      <c r="K608" s="427">
        <v>0</v>
      </c>
      <c r="L608" s="868">
        <v>0</v>
      </c>
      <c r="M608" s="869"/>
      <c r="N608" s="869"/>
      <c r="O608" s="869"/>
      <c r="P608" s="870"/>
    </row>
    <row r="609" spans="1:16" ht="14.25">
      <c r="A609" s="866" t="s">
        <v>806</v>
      </c>
      <c r="B609" s="867"/>
      <c r="C609" s="700" t="s">
        <v>1430</v>
      </c>
      <c r="D609" s="427">
        <v>0</v>
      </c>
      <c r="E609" s="427">
        <v>0</v>
      </c>
      <c r="F609" s="427">
        <v>0</v>
      </c>
      <c r="G609" s="427">
        <v>0</v>
      </c>
      <c r="H609" s="427">
        <v>0</v>
      </c>
      <c r="I609" s="427">
        <v>0</v>
      </c>
      <c r="J609" s="427">
        <v>0</v>
      </c>
      <c r="K609" s="427">
        <v>0</v>
      </c>
      <c r="L609" s="868">
        <v>0</v>
      </c>
      <c r="M609" s="869"/>
      <c r="N609" s="869"/>
      <c r="O609" s="869"/>
      <c r="P609" s="870"/>
    </row>
    <row r="610" spans="1:16" ht="14.25">
      <c r="A610" s="866" t="s">
        <v>808</v>
      </c>
      <c r="B610" s="867"/>
      <c r="C610" s="700" t="s">
        <v>1431</v>
      </c>
      <c r="D610" s="427">
        <v>11</v>
      </c>
      <c r="E610" s="427">
        <v>11</v>
      </c>
      <c r="F610" s="427">
        <v>0</v>
      </c>
      <c r="G610" s="427">
        <v>8720</v>
      </c>
      <c r="H610" s="427">
        <v>8720</v>
      </c>
      <c r="I610" s="427">
        <v>8720</v>
      </c>
      <c r="J610" s="427">
        <v>8720</v>
      </c>
      <c r="K610" s="427">
        <v>0</v>
      </c>
      <c r="L610" s="868">
        <v>0</v>
      </c>
      <c r="M610" s="869"/>
      <c r="N610" s="869"/>
      <c r="O610" s="869"/>
      <c r="P610" s="870"/>
    </row>
    <row r="614" ht="15" thickBot="1"/>
    <row r="615" spans="1:65" ht="18">
      <c r="A615" s="701" t="s">
        <v>1432</v>
      </c>
      <c r="B615" s="702">
        <v>45</v>
      </c>
      <c r="C615" s="703"/>
      <c r="D615" s="704" t="s">
        <v>1433</v>
      </c>
      <c r="E615" s="705"/>
      <c r="F615" s="705"/>
      <c r="G615" s="705"/>
      <c r="H615" s="705"/>
      <c r="I615" s="705"/>
      <c r="J615" s="705"/>
      <c r="K615" s="705"/>
      <c r="L615" s="706"/>
      <c r="M615" s="705"/>
      <c r="N615" s="705"/>
      <c r="O615" s="705"/>
      <c r="P615" s="705"/>
      <c r="Q615" s="705"/>
      <c r="R615" s="705"/>
      <c r="S615" s="705"/>
      <c r="T615" s="705"/>
      <c r="U615" s="705"/>
      <c r="V615" s="705"/>
      <c r="W615" s="705"/>
      <c r="X615" s="705"/>
      <c r="Y615" s="705"/>
      <c r="Z615" s="705"/>
      <c r="AA615" s="705"/>
      <c r="AB615" s="705"/>
      <c r="AC615" s="705"/>
      <c r="AD615" s="705"/>
      <c r="AE615" s="705"/>
      <c r="AF615" s="705"/>
      <c r="AG615" s="705"/>
      <c r="AH615" s="705"/>
      <c r="AI615" s="705"/>
      <c r="AJ615" s="705"/>
      <c r="AK615" s="705"/>
      <c r="AL615" s="705"/>
      <c r="AM615" s="705"/>
      <c r="AN615" s="705"/>
      <c r="AO615" s="705"/>
      <c r="AP615" s="705"/>
      <c r="AQ615" s="705"/>
      <c r="AR615" s="705"/>
      <c r="AS615" s="705"/>
      <c r="AT615" s="705"/>
      <c r="AU615" s="705"/>
      <c r="AV615" s="705"/>
      <c r="AW615" s="871" t="s">
        <v>1434</v>
      </c>
      <c r="AX615" s="871"/>
      <c r="AY615" s="871"/>
      <c r="AZ615" s="871"/>
      <c r="BA615" s="871"/>
      <c r="BB615" s="871"/>
      <c r="BC615" s="871"/>
      <c r="BD615" s="871"/>
      <c r="BE615" s="871"/>
      <c r="BF615" s="871"/>
      <c r="BG615" s="872"/>
      <c r="BH615" s="873" t="str">
        <f>'[1]elolap'!$P$35</f>
        <v>18449</v>
      </c>
      <c r="BI615" s="874"/>
      <c r="BJ615" s="874"/>
      <c r="BK615" s="874"/>
      <c r="BL615" s="875"/>
      <c r="BM615" s="707"/>
    </row>
    <row r="616" spans="1:65" ht="14.25">
      <c r="A616" s="840" t="s">
        <v>904</v>
      </c>
      <c r="B616" s="841"/>
      <c r="C616" s="834" t="s">
        <v>1435</v>
      </c>
      <c r="D616" s="842"/>
      <c r="E616" s="842"/>
      <c r="F616" s="842"/>
      <c r="G616" s="842"/>
      <c r="H616" s="842"/>
      <c r="I616" s="842"/>
      <c r="J616" s="842"/>
      <c r="K616" s="842"/>
      <c r="L616" s="842"/>
      <c r="M616" s="842"/>
      <c r="N616" s="842"/>
      <c r="O616" s="842"/>
      <c r="P616" s="842"/>
      <c r="Q616" s="842"/>
      <c r="R616" s="842"/>
      <c r="S616" s="842"/>
      <c r="T616" s="842"/>
      <c r="U616" s="842"/>
      <c r="V616" s="842"/>
      <c r="W616" s="842"/>
      <c r="X616" s="842"/>
      <c r="Y616" s="842"/>
      <c r="Z616" s="842"/>
      <c r="AA616" s="842"/>
      <c r="AB616" s="842"/>
      <c r="AC616" s="843"/>
      <c r="AD616" s="844" t="s">
        <v>1436</v>
      </c>
      <c r="AE616" s="845"/>
      <c r="AF616" s="845"/>
      <c r="AG616" s="845"/>
      <c r="AH616" s="845"/>
      <c r="AI616" s="845"/>
      <c r="AJ616" s="845"/>
      <c r="AK616" s="845"/>
      <c r="AL616" s="845"/>
      <c r="AM616" s="845"/>
      <c r="AN616" s="845"/>
      <c r="AO616" s="845"/>
      <c r="AP616" s="845"/>
      <c r="AQ616" s="845"/>
      <c r="AR616" s="846"/>
      <c r="AS616" s="840" t="s">
        <v>1437</v>
      </c>
      <c r="AT616" s="853"/>
      <c r="AU616" s="841"/>
      <c r="AV616" s="844" t="s">
        <v>1438</v>
      </c>
      <c r="AW616" s="855"/>
      <c r="AX616" s="855"/>
      <c r="AY616" s="855"/>
      <c r="AZ616" s="855"/>
      <c r="BA616" s="855"/>
      <c r="BB616" s="856"/>
      <c r="BC616" s="863" t="s">
        <v>1439</v>
      </c>
      <c r="BD616" s="816" t="s">
        <v>1440</v>
      </c>
      <c r="BE616" s="817"/>
      <c r="BF616" s="817"/>
      <c r="BG616" s="817"/>
      <c r="BH616" s="817"/>
      <c r="BI616" s="817"/>
      <c r="BJ616" s="817"/>
      <c r="BK616" s="817"/>
      <c r="BL616" s="817"/>
      <c r="BM616" s="818"/>
    </row>
    <row r="617" spans="1:65" ht="14.25">
      <c r="A617" s="822"/>
      <c r="B617" s="824"/>
      <c r="C617" s="822" t="s">
        <v>1441</v>
      </c>
      <c r="D617" s="823"/>
      <c r="E617" s="823"/>
      <c r="F617" s="823"/>
      <c r="G617" s="823"/>
      <c r="H617" s="823"/>
      <c r="I617" s="823"/>
      <c r="J617" s="823"/>
      <c r="K617" s="824"/>
      <c r="L617" s="828" t="s">
        <v>1442</v>
      </c>
      <c r="M617" s="829"/>
      <c r="N617" s="829"/>
      <c r="O617" s="829"/>
      <c r="P617" s="829"/>
      <c r="Q617" s="829"/>
      <c r="R617" s="829"/>
      <c r="S617" s="829"/>
      <c r="T617" s="829"/>
      <c r="U617" s="829"/>
      <c r="V617" s="829"/>
      <c r="W617" s="829"/>
      <c r="X617" s="829"/>
      <c r="Y617" s="829"/>
      <c r="Z617" s="829"/>
      <c r="AA617" s="829"/>
      <c r="AB617" s="829"/>
      <c r="AC617" s="830"/>
      <c r="AD617" s="847"/>
      <c r="AE617" s="848"/>
      <c r="AF617" s="848"/>
      <c r="AG617" s="848"/>
      <c r="AH617" s="848"/>
      <c r="AI617" s="848"/>
      <c r="AJ617" s="848"/>
      <c r="AK617" s="848"/>
      <c r="AL617" s="848"/>
      <c r="AM617" s="848"/>
      <c r="AN617" s="848"/>
      <c r="AO617" s="848"/>
      <c r="AP617" s="848"/>
      <c r="AQ617" s="848"/>
      <c r="AR617" s="849"/>
      <c r="AS617" s="822"/>
      <c r="AT617" s="854"/>
      <c r="AU617" s="824"/>
      <c r="AV617" s="857"/>
      <c r="AW617" s="858"/>
      <c r="AX617" s="858"/>
      <c r="AY617" s="858"/>
      <c r="AZ617" s="858"/>
      <c r="BA617" s="858"/>
      <c r="BB617" s="859"/>
      <c r="BC617" s="864"/>
      <c r="BD617" s="819"/>
      <c r="BE617" s="820"/>
      <c r="BF617" s="820"/>
      <c r="BG617" s="820"/>
      <c r="BH617" s="820"/>
      <c r="BI617" s="820"/>
      <c r="BJ617" s="820"/>
      <c r="BK617" s="820"/>
      <c r="BL617" s="820"/>
      <c r="BM617" s="821"/>
    </row>
    <row r="618" spans="1:65" ht="14.25">
      <c r="A618" s="822"/>
      <c r="B618" s="824"/>
      <c r="C618" s="825"/>
      <c r="D618" s="826"/>
      <c r="E618" s="826"/>
      <c r="F618" s="826"/>
      <c r="G618" s="826"/>
      <c r="H618" s="826"/>
      <c r="I618" s="826"/>
      <c r="J618" s="826"/>
      <c r="K618" s="827"/>
      <c r="L618" s="831"/>
      <c r="M618" s="832"/>
      <c r="N618" s="832"/>
      <c r="O618" s="832"/>
      <c r="P618" s="832"/>
      <c r="Q618" s="832"/>
      <c r="R618" s="832"/>
      <c r="S618" s="832"/>
      <c r="T618" s="832"/>
      <c r="U618" s="832"/>
      <c r="V618" s="832"/>
      <c r="W618" s="832"/>
      <c r="X618" s="832"/>
      <c r="Y618" s="832"/>
      <c r="Z618" s="832"/>
      <c r="AA618" s="832"/>
      <c r="AB618" s="832"/>
      <c r="AC618" s="833"/>
      <c r="AD618" s="850"/>
      <c r="AE618" s="851"/>
      <c r="AF618" s="851"/>
      <c r="AG618" s="851"/>
      <c r="AH618" s="851"/>
      <c r="AI618" s="851"/>
      <c r="AJ618" s="851"/>
      <c r="AK618" s="851"/>
      <c r="AL618" s="851"/>
      <c r="AM618" s="851"/>
      <c r="AN618" s="851"/>
      <c r="AO618" s="851"/>
      <c r="AP618" s="851"/>
      <c r="AQ618" s="851"/>
      <c r="AR618" s="852"/>
      <c r="AS618" s="825"/>
      <c r="AT618" s="826"/>
      <c r="AU618" s="827"/>
      <c r="AV618" s="860"/>
      <c r="AW618" s="861"/>
      <c r="AX618" s="861"/>
      <c r="AY618" s="861"/>
      <c r="AZ618" s="861"/>
      <c r="BA618" s="861"/>
      <c r="BB618" s="862"/>
      <c r="BC618" s="865"/>
      <c r="BD618" s="708" t="s">
        <v>1443</v>
      </c>
      <c r="BE618" s="834" t="s">
        <v>1444</v>
      </c>
      <c r="BF618" s="835"/>
      <c r="BG618" s="835"/>
      <c r="BH618" s="835"/>
      <c r="BI618" s="835"/>
      <c r="BJ618" s="835"/>
      <c r="BK618" s="835"/>
      <c r="BL618" s="835"/>
      <c r="BM618" s="836"/>
    </row>
    <row r="619" spans="1:65" ht="14.25">
      <c r="A619" s="825"/>
      <c r="B619" s="827"/>
      <c r="C619" s="834" t="s">
        <v>917</v>
      </c>
      <c r="D619" s="835"/>
      <c r="E619" s="835"/>
      <c r="F619" s="835"/>
      <c r="G619" s="835"/>
      <c r="H619" s="835"/>
      <c r="I619" s="835"/>
      <c r="J619" s="835"/>
      <c r="K619" s="836"/>
      <c r="L619" s="834" t="s">
        <v>918</v>
      </c>
      <c r="M619" s="835"/>
      <c r="N619" s="835"/>
      <c r="O619" s="835"/>
      <c r="P619" s="835"/>
      <c r="Q619" s="835"/>
      <c r="R619" s="835"/>
      <c r="S619" s="835"/>
      <c r="T619" s="835"/>
      <c r="U619" s="835"/>
      <c r="V619" s="835"/>
      <c r="W619" s="835"/>
      <c r="X619" s="835"/>
      <c r="Y619" s="835"/>
      <c r="Z619" s="835"/>
      <c r="AA619" s="835"/>
      <c r="AB619" s="835"/>
      <c r="AC619" s="836"/>
      <c r="AD619" s="834" t="s">
        <v>919</v>
      </c>
      <c r="AE619" s="837"/>
      <c r="AF619" s="837"/>
      <c r="AG619" s="837"/>
      <c r="AH619" s="837"/>
      <c r="AI619" s="837"/>
      <c r="AJ619" s="837"/>
      <c r="AK619" s="837"/>
      <c r="AL619" s="837"/>
      <c r="AM619" s="837"/>
      <c r="AN619" s="837"/>
      <c r="AO619" s="837"/>
      <c r="AP619" s="837"/>
      <c r="AQ619" s="837"/>
      <c r="AR619" s="838"/>
      <c r="AS619" s="709"/>
      <c r="AT619" s="709" t="s">
        <v>920</v>
      </c>
      <c r="AU619" s="709"/>
      <c r="AV619" s="834" t="s">
        <v>921</v>
      </c>
      <c r="AW619" s="837"/>
      <c r="AX619" s="837"/>
      <c r="AY619" s="837"/>
      <c r="AZ619" s="837"/>
      <c r="BA619" s="837"/>
      <c r="BB619" s="838"/>
      <c r="BC619" s="708" t="s">
        <v>922</v>
      </c>
      <c r="BD619" s="710" t="s">
        <v>923</v>
      </c>
      <c r="BE619" s="839" t="s">
        <v>959</v>
      </c>
      <c r="BF619" s="839"/>
      <c r="BG619" s="839"/>
      <c r="BH619" s="839"/>
      <c r="BI619" s="839"/>
      <c r="BJ619" s="839"/>
      <c r="BK619" s="839"/>
      <c r="BL619" s="839"/>
      <c r="BM619" s="839"/>
    </row>
    <row r="620" spans="1:65" ht="14.25">
      <c r="A620" s="810"/>
      <c r="B620" s="811"/>
      <c r="C620" s="711"/>
      <c r="D620" s="713"/>
      <c r="E620" s="713"/>
      <c r="F620" s="713"/>
      <c r="G620" s="713"/>
      <c r="H620" s="713"/>
      <c r="I620" s="713"/>
      <c r="J620" s="713"/>
      <c r="K620" s="713"/>
      <c r="L620" s="711"/>
      <c r="M620" s="713"/>
      <c r="N620" s="713"/>
      <c r="O620" s="713"/>
      <c r="P620" s="713"/>
      <c r="Q620" s="713"/>
      <c r="R620" s="713"/>
      <c r="S620" s="713"/>
      <c r="T620" s="713"/>
      <c r="U620" s="713"/>
      <c r="V620" s="713"/>
      <c r="W620" s="713"/>
      <c r="X620" s="713"/>
      <c r="Y620" s="713"/>
      <c r="Z620" s="713"/>
      <c r="AA620" s="713"/>
      <c r="AB620" s="713"/>
      <c r="AC620" s="712"/>
      <c r="AD620" s="711"/>
      <c r="AE620" s="713"/>
      <c r="AF620" s="713"/>
      <c r="AG620" s="713"/>
      <c r="AH620" s="713"/>
      <c r="AI620" s="713"/>
      <c r="AJ620" s="713"/>
      <c r="AK620" s="713"/>
      <c r="AL620" s="713"/>
      <c r="AM620" s="713"/>
      <c r="AN620" s="713"/>
      <c r="AO620" s="713"/>
      <c r="AP620" s="713"/>
      <c r="AQ620" s="713"/>
      <c r="AR620" s="712"/>
      <c r="AS620" s="713"/>
      <c r="AT620" s="713"/>
      <c r="AU620" s="712"/>
      <c r="AV620" s="713"/>
      <c r="AW620" s="713"/>
      <c r="AX620" s="713"/>
      <c r="AY620" s="713"/>
      <c r="AZ620" s="713"/>
      <c r="BA620" s="713"/>
      <c r="BB620" s="712"/>
      <c r="BC620" s="714"/>
      <c r="BD620" s="714"/>
      <c r="BE620" s="715"/>
      <c r="BF620" s="715"/>
      <c r="BG620" s="715"/>
      <c r="BH620" s="715"/>
      <c r="BI620" s="715"/>
      <c r="BJ620" s="715"/>
      <c r="BK620" s="715"/>
      <c r="BL620" s="715"/>
      <c r="BM620" s="716"/>
    </row>
    <row r="621" spans="1:65" ht="14.25">
      <c r="A621" s="814" t="s">
        <v>796</v>
      </c>
      <c r="B621" s="815"/>
      <c r="C621" s="717"/>
      <c r="D621" s="807" t="s">
        <v>1445</v>
      </c>
      <c r="E621" s="808"/>
      <c r="F621" s="808"/>
      <c r="G621" s="808"/>
      <c r="H621" s="808"/>
      <c r="I621" s="808"/>
      <c r="J621" s="809"/>
      <c r="K621" s="718"/>
      <c r="L621" s="719"/>
      <c r="M621" s="807" t="s">
        <v>1446</v>
      </c>
      <c r="N621" s="808"/>
      <c r="O621" s="808"/>
      <c r="P621" s="808"/>
      <c r="Q621" s="808"/>
      <c r="R621" s="809"/>
      <c r="S621" s="720" t="s">
        <v>1447</v>
      </c>
      <c r="T621" s="807" t="s">
        <v>1448</v>
      </c>
      <c r="U621" s="808"/>
      <c r="V621" s="809"/>
      <c r="W621" s="720" t="s">
        <v>1447</v>
      </c>
      <c r="X621" s="721" t="s">
        <v>1449</v>
      </c>
      <c r="Y621" s="720" t="s">
        <v>1447</v>
      </c>
      <c r="Z621" s="807" t="s">
        <v>1448</v>
      </c>
      <c r="AA621" s="808"/>
      <c r="AB621" s="809"/>
      <c r="AC621" s="719"/>
      <c r="AD621" s="719"/>
      <c r="AE621" s="807" t="s">
        <v>1450</v>
      </c>
      <c r="AF621" s="808"/>
      <c r="AG621" s="808"/>
      <c r="AH621" s="808"/>
      <c r="AI621" s="808"/>
      <c r="AJ621" s="809"/>
      <c r="AK621" s="720" t="s">
        <v>1447</v>
      </c>
      <c r="AL621" s="807" t="s">
        <v>1451</v>
      </c>
      <c r="AM621" s="808"/>
      <c r="AN621" s="808"/>
      <c r="AO621" s="808"/>
      <c r="AP621" s="808"/>
      <c r="AQ621" s="809"/>
      <c r="AR621" s="719"/>
      <c r="AS621" s="719"/>
      <c r="AT621" s="721" t="s">
        <v>901</v>
      </c>
      <c r="AU621" s="719"/>
      <c r="AV621" s="722"/>
      <c r="AW621" s="807" t="s">
        <v>1452</v>
      </c>
      <c r="AX621" s="808"/>
      <c r="AY621" s="808"/>
      <c r="AZ621" s="808"/>
      <c r="BA621" s="809"/>
      <c r="BB621" s="719"/>
      <c r="BC621" s="723" t="s">
        <v>1453</v>
      </c>
      <c r="BD621" s="723" t="s">
        <v>1454</v>
      </c>
      <c r="BE621" s="724"/>
      <c r="BF621" s="807" t="s">
        <v>1445</v>
      </c>
      <c r="BG621" s="808"/>
      <c r="BH621" s="808"/>
      <c r="BI621" s="808"/>
      <c r="BJ621" s="808"/>
      <c r="BK621" s="808"/>
      <c r="BL621" s="809"/>
      <c r="BM621" s="725"/>
    </row>
    <row r="622" spans="1:65" ht="14.25">
      <c r="A622" s="803"/>
      <c r="B622" s="804"/>
      <c r="C622" s="726"/>
      <c r="D622" s="728"/>
      <c r="E622" s="728"/>
      <c r="F622" s="728"/>
      <c r="G622" s="728"/>
      <c r="H622" s="728"/>
      <c r="I622" s="728"/>
      <c r="J622" s="728"/>
      <c r="K622" s="728"/>
      <c r="L622" s="729"/>
      <c r="M622" s="728"/>
      <c r="N622" s="728"/>
      <c r="O622" s="728"/>
      <c r="P622" s="728"/>
      <c r="Q622" s="728"/>
      <c r="R622" s="728"/>
      <c r="S622" s="728"/>
      <c r="T622" s="728"/>
      <c r="U622" s="728"/>
      <c r="V622" s="728"/>
      <c r="W622" s="728"/>
      <c r="X622" s="728"/>
      <c r="Y622" s="728"/>
      <c r="Z622" s="728"/>
      <c r="AA622" s="728"/>
      <c r="AB622" s="728"/>
      <c r="AC622" s="730"/>
      <c r="AD622" s="729"/>
      <c r="AE622" s="728"/>
      <c r="AF622" s="728"/>
      <c r="AG622" s="728"/>
      <c r="AH622" s="728"/>
      <c r="AI622" s="728"/>
      <c r="AJ622" s="728"/>
      <c r="AK622" s="728"/>
      <c r="AL622" s="728"/>
      <c r="AM622" s="728"/>
      <c r="AN622" s="728"/>
      <c r="AO622" s="728"/>
      <c r="AP622" s="728"/>
      <c r="AQ622" s="728"/>
      <c r="AR622" s="730"/>
      <c r="AS622" s="728"/>
      <c r="AT622" s="728"/>
      <c r="AU622" s="730"/>
      <c r="AV622" s="728"/>
      <c r="AW622" s="728"/>
      <c r="AX622" s="728"/>
      <c r="AY622" s="728"/>
      <c r="AZ622" s="728"/>
      <c r="BA622" s="728"/>
      <c r="BB622" s="730"/>
      <c r="BC622" s="731"/>
      <c r="BD622" s="731"/>
      <c r="BE622" s="732"/>
      <c r="BF622" s="732"/>
      <c r="BG622" s="732"/>
      <c r="BH622" s="732"/>
      <c r="BI622" s="732"/>
      <c r="BJ622" s="732"/>
      <c r="BK622" s="732"/>
      <c r="BL622" s="732"/>
      <c r="BM622" s="733"/>
    </row>
    <row r="623" spans="1:65" ht="14.25">
      <c r="A623" s="810"/>
      <c r="B623" s="811"/>
      <c r="C623" s="711"/>
      <c r="D623" s="734"/>
      <c r="E623" s="734"/>
      <c r="F623" s="734"/>
      <c r="G623" s="734"/>
      <c r="H623" s="734"/>
      <c r="I623" s="734"/>
      <c r="J623" s="734"/>
      <c r="K623" s="734"/>
      <c r="L623" s="735"/>
      <c r="M623" s="734"/>
      <c r="N623" s="734"/>
      <c r="O623" s="734"/>
      <c r="P623" s="734"/>
      <c r="Q623" s="734"/>
      <c r="R623" s="734"/>
      <c r="S623" s="734"/>
      <c r="T623" s="734"/>
      <c r="U623" s="734"/>
      <c r="V623" s="734"/>
      <c r="W623" s="734"/>
      <c r="X623" s="734"/>
      <c r="Y623" s="734"/>
      <c r="Z623" s="734"/>
      <c r="AA623" s="734"/>
      <c r="AB623" s="734"/>
      <c r="AC623" s="736"/>
      <c r="AD623" s="735"/>
      <c r="AE623" s="734"/>
      <c r="AF623" s="734"/>
      <c r="AG623" s="734"/>
      <c r="AH623" s="734"/>
      <c r="AI623" s="734"/>
      <c r="AJ623" s="734"/>
      <c r="AK623" s="734"/>
      <c r="AL623" s="734"/>
      <c r="AM623" s="734"/>
      <c r="AN623" s="734"/>
      <c r="AO623" s="734"/>
      <c r="AP623" s="734"/>
      <c r="AQ623" s="734"/>
      <c r="AR623" s="736"/>
      <c r="AS623" s="734"/>
      <c r="AT623" s="734"/>
      <c r="AU623" s="736"/>
      <c r="AV623" s="734"/>
      <c r="AW623" s="734"/>
      <c r="AX623" s="734"/>
      <c r="AY623" s="734"/>
      <c r="AZ623" s="734"/>
      <c r="BA623" s="734"/>
      <c r="BB623" s="734"/>
      <c r="BC623" s="737"/>
      <c r="BD623" s="737"/>
      <c r="BE623" s="738"/>
      <c r="BF623" s="738"/>
      <c r="BG623" s="738"/>
      <c r="BH623" s="738"/>
      <c r="BI623" s="738"/>
      <c r="BJ623" s="738"/>
      <c r="BK623" s="738"/>
      <c r="BL623" s="738"/>
      <c r="BM623" s="716"/>
    </row>
    <row r="624" spans="1:65" ht="14.25">
      <c r="A624" s="814" t="s">
        <v>682</v>
      </c>
      <c r="B624" s="815"/>
      <c r="C624" s="717"/>
      <c r="D624" s="807" t="s">
        <v>1445</v>
      </c>
      <c r="E624" s="808"/>
      <c r="F624" s="808"/>
      <c r="G624" s="808"/>
      <c r="H624" s="808"/>
      <c r="I624" s="808"/>
      <c r="J624" s="809"/>
      <c r="K624" s="718"/>
      <c r="L624" s="719"/>
      <c r="M624" s="807" t="s">
        <v>1455</v>
      </c>
      <c r="N624" s="808"/>
      <c r="O624" s="808"/>
      <c r="P624" s="808"/>
      <c r="Q624" s="808"/>
      <c r="R624" s="809"/>
      <c r="S624" s="720" t="s">
        <v>1447</v>
      </c>
      <c r="T624" s="807" t="s">
        <v>1448</v>
      </c>
      <c r="U624" s="808"/>
      <c r="V624" s="809"/>
      <c r="W624" s="720" t="s">
        <v>1447</v>
      </c>
      <c r="X624" s="721" t="s">
        <v>1449</v>
      </c>
      <c r="Y624" s="720" t="s">
        <v>1447</v>
      </c>
      <c r="Z624" s="807" t="s">
        <v>1448</v>
      </c>
      <c r="AA624" s="808"/>
      <c r="AB624" s="809"/>
      <c r="AC624" s="719"/>
      <c r="AD624" s="719"/>
      <c r="AE624" s="807" t="s">
        <v>1456</v>
      </c>
      <c r="AF624" s="808"/>
      <c r="AG624" s="808"/>
      <c r="AH624" s="808"/>
      <c r="AI624" s="808"/>
      <c r="AJ624" s="809"/>
      <c r="AK624" s="720" t="s">
        <v>1447</v>
      </c>
      <c r="AL624" s="807" t="s">
        <v>1457</v>
      </c>
      <c r="AM624" s="808"/>
      <c r="AN624" s="808"/>
      <c r="AO624" s="808"/>
      <c r="AP624" s="808"/>
      <c r="AQ624" s="809"/>
      <c r="AR624" s="719"/>
      <c r="AS624" s="719"/>
      <c r="AT624" s="721" t="s">
        <v>901</v>
      </c>
      <c r="AU624" s="719"/>
      <c r="AV624" s="722"/>
      <c r="AW624" s="807" t="s">
        <v>1452</v>
      </c>
      <c r="AX624" s="808"/>
      <c r="AY624" s="808"/>
      <c r="AZ624" s="808"/>
      <c r="BA624" s="809"/>
      <c r="BB624" s="719"/>
      <c r="BC624" s="723" t="s">
        <v>1458</v>
      </c>
      <c r="BD624" s="723" t="s">
        <v>1454</v>
      </c>
      <c r="BE624" s="724"/>
      <c r="BF624" s="807" t="s">
        <v>1445</v>
      </c>
      <c r="BG624" s="808"/>
      <c r="BH624" s="808"/>
      <c r="BI624" s="808"/>
      <c r="BJ624" s="808"/>
      <c r="BK624" s="808"/>
      <c r="BL624" s="809"/>
      <c r="BM624" s="725"/>
    </row>
    <row r="625" spans="1:65" ht="14.25">
      <c r="A625" s="803"/>
      <c r="B625" s="804"/>
      <c r="C625" s="726"/>
      <c r="D625" s="728"/>
      <c r="E625" s="728"/>
      <c r="F625" s="728"/>
      <c r="G625" s="728"/>
      <c r="H625" s="728"/>
      <c r="I625" s="728"/>
      <c r="J625" s="728"/>
      <c r="K625" s="728"/>
      <c r="L625" s="729"/>
      <c r="M625" s="728"/>
      <c r="N625" s="728"/>
      <c r="O625" s="728"/>
      <c r="P625" s="728"/>
      <c r="Q625" s="728"/>
      <c r="R625" s="728"/>
      <c r="S625" s="728"/>
      <c r="T625" s="728"/>
      <c r="U625" s="728"/>
      <c r="V625" s="728"/>
      <c r="W625" s="728"/>
      <c r="X625" s="728"/>
      <c r="Y625" s="728"/>
      <c r="Z625" s="728"/>
      <c r="AA625" s="728"/>
      <c r="AB625" s="728"/>
      <c r="AC625" s="730"/>
      <c r="AD625" s="729"/>
      <c r="AE625" s="728"/>
      <c r="AF625" s="728"/>
      <c r="AG625" s="728"/>
      <c r="AH625" s="728"/>
      <c r="AI625" s="728"/>
      <c r="AJ625" s="728"/>
      <c r="AK625" s="728"/>
      <c r="AL625" s="728"/>
      <c r="AM625" s="728"/>
      <c r="AN625" s="728"/>
      <c r="AO625" s="728"/>
      <c r="AP625" s="728"/>
      <c r="AQ625" s="728"/>
      <c r="AR625" s="730"/>
      <c r="AS625" s="728"/>
      <c r="AT625" s="728"/>
      <c r="AU625" s="730"/>
      <c r="AV625" s="728"/>
      <c r="AW625" s="728"/>
      <c r="AX625" s="728"/>
      <c r="AY625" s="728"/>
      <c r="AZ625" s="728"/>
      <c r="BA625" s="728"/>
      <c r="BB625" s="728"/>
      <c r="BC625" s="731"/>
      <c r="BD625" s="731"/>
      <c r="BE625" s="732"/>
      <c r="BF625" s="732"/>
      <c r="BG625" s="732"/>
      <c r="BH625" s="732"/>
      <c r="BI625" s="732"/>
      <c r="BJ625" s="732"/>
      <c r="BK625" s="732"/>
      <c r="BL625" s="732"/>
      <c r="BM625" s="733"/>
    </row>
    <row r="626" spans="1:65" ht="14.25">
      <c r="A626" s="810"/>
      <c r="B626" s="811"/>
      <c r="C626" s="711"/>
      <c r="D626" s="734"/>
      <c r="E626" s="734"/>
      <c r="F626" s="734"/>
      <c r="G626" s="734"/>
      <c r="H626" s="734"/>
      <c r="I626" s="734"/>
      <c r="J626" s="734"/>
      <c r="K626" s="734"/>
      <c r="L626" s="735"/>
      <c r="M626" s="734"/>
      <c r="N626" s="734"/>
      <c r="O626" s="734"/>
      <c r="P626" s="734"/>
      <c r="Q626" s="734"/>
      <c r="R626" s="734"/>
      <c r="S626" s="734"/>
      <c r="T626" s="734"/>
      <c r="U626" s="734"/>
      <c r="V626" s="734"/>
      <c r="W626" s="734"/>
      <c r="X626" s="734"/>
      <c r="Y626" s="734"/>
      <c r="Z626" s="734"/>
      <c r="AA626" s="734"/>
      <c r="AB626" s="734"/>
      <c r="AC626" s="736"/>
      <c r="AD626" s="735"/>
      <c r="AE626" s="734"/>
      <c r="AF626" s="734"/>
      <c r="AG626" s="734"/>
      <c r="AH626" s="734"/>
      <c r="AI626" s="734"/>
      <c r="AJ626" s="734"/>
      <c r="AK626" s="734"/>
      <c r="AL626" s="734"/>
      <c r="AM626" s="734"/>
      <c r="AN626" s="734"/>
      <c r="AO626" s="734"/>
      <c r="AP626" s="734"/>
      <c r="AQ626" s="734"/>
      <c r="AR626" s="736"/>
      <c r="AS626" s="734"/>
      <c r="AT626" s="734"/>
      <c r="AU626" s="736"/>
      <c r="AV626" s="734"/>
      <c r="AW626" s="734"/>
      <c r="AX626" s="734"/>
      <c r="AY626" s="734"/>
      <c r="AZ626" s="734"/>
      <c r="BA626" s="734"/>
      <c r="BB626" s="734"/>
      <c r="BC626" s="737"/>
      <c r="BD626" s="737"/>
      <c r="BE626" s="738"/>
      <c r="BF626" s="738"/>
      <c r="BG626" s="738"/>
      <c r="BH626" s="738"/>
      <c r="BI626" s="738"/>
      <c r="BJ626" s="738"/>
      <c r="BK626" s="738"/>
      <c r="BL626" s="738"/>
      <c r="BM626" s="716"/>
    </row>
    <row r="627" spans="1:65" ht="14.25">
      <c r="A627" s="814" t="s">
        <v>799</v>
      </c>
      <c r="B627" s="815"/>
      <c r="C627" s="717"/>
      <c r="D627" s="807" t="s">
        <v>1445</v>
      </c>
      <c r="E627" s="808"/>
      <c r="F627" s="808"/>
      <c r="G627" s="808"/>
      <c r="H627" s="808"/>
      <c r="I627" s="808"/>
      <c r="J627" s="809"/>
      <c r="K627" s="718"/>
      <c r="L627" s="719"/>
      <c r="M627" s="807" t="s">
        <v>1459</v>
      </c>
      <c r="N627" s="808"/>
      <c r="O627" s="808"/>
      <c r="P627" s="808"/>
      <c r="Q627" s="808"/>
      <c r="R627" s="809"/>
      <c r="S627" s="720" t="s">
        <v>1447</v>
      </c>
      <c r="T627" s="807" t="s">
        <v>1448</v>
      </c>
      <c r="U627" s="808"/>
      <c r="V627" s="809"/>
      <c r="W627" s="720" t="s">
        <v>1447</v>
      </c>
      <c r="X627" s="721" t="s">
        <v>1449</v>
      </c>
      <c r="Y627" s="720" t="s">
        <v>1447</v>
      </c>
      <c r="Z627" s="807" t="s">
        <v>1448</v>
      </c>
      <c r="AA627" s="808"/>
      <c r="AB627" s="809"/>
      <c r="AC627" s="719"/>
      <c r="AD627" s="719"/>
      <c r="AE627" s="807" t="s">
        <v>1456</v>
      </c>
      <c r="AF627" s="808"/>
      <c r="AG627" s="808"/>
      <c r="AH627" s="808"/>
      <c r="AI627" s="808"/>
      <c r="AJ627" s="809"/>
      <c r="AK627" s="720" t="s">
        <v>1447</v>
      </c>
      <c r="AL627" s="807" t="s">
        <v>1457</v>
      </c>
      <c r="AM627" s="808"/>
      <c r="AN627" s="808"/>
      <c r="AO627" s="808"/>
      <c r="AP627" s="808"/>
      <c r="AQ627" s="809"/>
      <c r="AR627" s="719"/>
      <c r="AS627" s="719"/>
      <c r="AT627" s="721" t="s">
        <v>901</v>
      </c>
      <c r="AU627" s="719"/>
      <c r="AV627" s="722"/>
      <c r="AW627" s="807" t="s">
        <v>1452</v>
      </c>
      <c r="AX627" s="808"/>
      <c r="AY627" s="808"/>
      <c r="AZ627" s="808"/>
      <c r="BA627" s="809"/>
      <c r="BB627" s="719"/>
      <c r="BC627" s="723" t="s">
        <v>1460</v>
      </c>
      <c r="BD627" s="723" t="s">
        <v>1454</v>
      </c>
      <c r="BE627" s="724"/>
      <c r="BF627" s="807" t="s">
        <v>1445</v>
      </c>
      <c r="BG627" s="808"/>
      <c r="BH627" s="808"/>
      <c r="BI627" s="808"/>
      <c r="BJ627" s="808"/>
      <c r="BK627" s="808"/>
      <c r="BL627" s="809"/>
      <c r="BM627" s="725"/>
    </row>
    <row r="628" spans="1:65" ht="14.25">
      <c r="A628" s="803"/>
      <c r="B628" s="804"/>
      <c r="C628" s="726"/>
      <c r="D628" s="728"/>
      <c r="E628" s="728"/>
      <c r="F628" s="728"/>
      <c r="G628" s="728"/>
      <c r="H628" s="728"/>
      <c r="I628" s="728"/>
      <c r="J628" s="728"/>
      <c r="K628" s="728"/>
      <c r="L628" s="729"/>
      <c r="M628" s="728"/>
      <c r="N628" s="728"/>
      <c r="O628" s="728"/>
      <c r="P628" s="728"/>
      <c r="Q628" s="728"/>
      <c r="R628" s="728"/>
      <c r="S628" s="728"/>
      <c r="T628" s="728"/>
      <c r="U628" s="728"/>
      <c r="V628" s="728"/>
      <c r="W628" s="728"/>
      <c r="X628" s="728"/>
      <c r="Y628" s="728"/>
      <c r="Z628" s="728"/>
      <c r="AA628" s="728"/>
      <c r="AB628" s="728"/>
      <c r="AC628" s="730"/>
      <c r="AD628" s="729"/>
      <c r="AE628" s="728"/>
      <c r="AF628" s="728"/>
      <c r="AG628" s="728"/>
      <c r="AH628" s="728"/>
      <c r="AI628" s="728"/>
      <c r="AJ628" s="728"/>
      <c r="AK628" s="728"/>
      <c r="AL628" s="728"/>
      <c r="AM628" s="728"/>
      <c r="AN628" s="728"/>
      <c r="AO628" s="728"/>
      <c r="AP628" s="728"/>
      <c r="AQ628" s="728"/>
      <c r="AR628" s="730"/>
      <c r="AS628" s="728"/>
      <c r="AT628" s="728"/>
      <c r="AU628" s="730"/>
      <c r="AV628" s="728"/>
      <c r="AW628" s="728"/>
      <c r="AX628" s="728"/>
      <c r="AY628" s="728"/>
      <c r="AZ628" s="728"/>
      <c r="BA628" s="728"/>
      <c r="BB628" s="728"/>
      <c r="BC628" s="731"/>
      <c r="BD628" s="731"/>
      <c r="BE628" s="732"/>
      <c r="BF628" s="732"/>
      <c r="BG628" s="732"/>
      <c r="BH628" s="732"/>
      <c r="BI628" s="732"/>
      <c r="BJ628" s="732"/>
      <c r="BK628" s="732"/>
      <c r="BL628" s="732"/>
      <c r="BM628" s="733"/>
    </row>
    <row r="629" spans="1:65" ht="14.25">
      <c r="A629" s="810"/>
      <c r="B629" s="811"/>
      <c r="C629" s="711"/>
      <c r="D629" s="734"/>
      <c r="E629" s="734"/>
      <c r="F629" s="734"/>
      <c r="G629" s="734"/>
      <c r="H629" s="734"/>
      <c r="I629" s="734"/>
      <c r="J629" s="734"/>
      <c r="K629" s="734"/>
      <c r="L629" s="735"/>
      <c r="M629" s="734"/>
      <c r="N629" s="734"/>
      <c r="O629" s="734"/>
      <c r="P629" s="734"/>
      <c r="Q629" s="734"/>
      <c r="R629" s="734"/>
      <c r="S629" s="734"/>
      <c r="T629" s="734"/>
      <c r="U629" s="734"/>
      <c r="V629" s="734"/>
      <c r="W629" s="734"/>
      <c r="X629" s="734"/>
      <c r="Y629" s="734"/>
      <c r="Z629" s="734"/>
      <c r="AA629" s="734"/>
      <c r="AB629" s="734"/>
      <c r="AC629" s="736"/>
      <c r="AD629" s="735"/>
      <c r="AE629" s="734"/>
      <c r="AF629" s="734"/>
      <c r="AG629" s="734"/>
      <c r="AH629" s="734"/>
      <c r="AI629" s="734"/>
      <c r="AJ629" s="734"/>
      <c r="AK629" s="734"/>
      <c r="AL629" s="734"/>
      <c r="AM629" s="734"/>
      <c r="AN629" s="734"/>
      <c r="AO629" s="734"/>
      <c r="AP629" s="734"/>
      <c r="AQ629" s="734"/>
      <c r="AR629" s="736"/>
      <c r="AS629" s="734"/>
      <c r="AT629" s="734"/>
      <c r="AU629" s="736"/>
      <c r="AV629" s="734"/>
      <c r="AW629" s="734"/>
      <c r="AX629" s="734"/>
      <c r="AY629" s="734"/>
      <c r="AZ629" s="734"/>
      <c r="BA629" s="734"/>
      <c r="BB629" s="734"/>
      <c r="BC629" s="737"/>
      <c r="BD629" s="737"/>
      <c r="BE629" s="738"/>
      <c r="BF629" s="738"/>
      <c r="BG629" s="738"/>
      <c r="BH629" s="738"/>
      <c r="BI629" s="738"/>
      <c r="BJ629" s="738"/>
      <c r="BK629" s="738"/>
      <c r="BL629" s="738"/>
      <c r="BM629" s="716"/>
    </row>
    <row r="630" spans="1:65" ht="14.25">
      <c r="A630" s="814" t="s">
        <v>684</v>
      </c>
      <c r="B630" s="815"/>
      <c r="C630" s="717"/>
      <c r="D630" s="807" t="s">
        <v>1445</v>
      </c>
      <c r="E630" s="808"/>
      <c r="F630" s="808"/>
      <c r="G630" s="808"/>
      <c r="H630" s="808"/>
      <c r="I630" s="808"/>
      <c r="J630" s="809"/>
      <c r="K630" s="718"/>
      <c r="L630" s="719"/>
      <c r="M630" s="807" t="s">
        <v>1461</v>
      </c>
      <c r="N630" s="808"/>
      <c r="O630" s="808"/>
      <c r="P630" s="808"/>
      <c r="Q630" s="808"/>
      <c r="R630" s="809"/>
      <c r="S630" s="720" t="s">
        <v>1447</v>
      </c>
      <c r="T630" s="807" t="s">
        <v>1448</v>
      </c>
      <c r="U630" s="808"/>
      <c r="V630" s="809"/>
      <c r="W630" s="720" t="s">
        <v>1447</v>
      </c>
      <c r="X630" s="721" t="s">
        <v>1449</v>
      </c>
      <c r="Y630" s="720" t="s">
        <v>1447</v>
      </c>
      <c r="Z630" s="807" t="s">
        <v>1448</v>
      </c>
      <c r="AA630" s="808"/>
      <c r="AB630" s="809"/>
      <c r="AC630" s="719"/>
      <c r="AD630" s="719"/>
      <c r="AE630" s="807" t="s">
        <v>1456</v>
      </c>
      <c r="AF630" s="808"/>
      <c r="AG630" s="808"/>
      <c r="AH630" s="808"/>
      <c r="AI630" s="808"/>
      <c r="AJ630" s="809"/>
      <c r="AK630" s="720" t="s">
        <v>1447</v>
      </c>
      <c r="AL630" s="807" t="s">
        <v>1457</v>
      </c>
      <c r="AM630" s="808"/>
      <c r="AN630" s="808"/>
      <c r="AO630" s="808"/>
      <c r="AP630" s="808"/>
      <c r="AQ630" s="809"/>
      <c r="AR630" s="719"/>
      <c r="AS630" s="719"/>
      <c r="AT630" s="721" t="s">
        <v>901</v>
      </c>
      <c r="AU630" s="719"/>
      <c r="AV630" s="722"/>
      <c r="AW630" s="807" t="s">
        <v>1452</v>
      </c>
      <c r="AX630" s="808"/>
      <c r="AY630" s="808"/>
      <c r="AZ630" s="808"/>
      <c r="BA630" s="809"/>
      <c r="BB630" s="719"/>
      <c r="BC630" s="723" t="s">
        <v>1462</v>
      </c>
      <c r="BD630" s="723" t="s">
        <v>1454</v>
      </c>
      <c r="BE630" s="724"/>
      <c r="BF630" s="807" t="s">
        <v>1445</v>
      </c>
      <c r="BG630" s="808"/>
      <c r="BH630" s="808"/>
      <c r="BI630" s="808"/>
      <c r="BJ630" s="808"/>
      <c r="BK630" s="808"/>
      <c r="BL630" s="809"/>
      <c r="BM630" s="725"/>
    </row>
    <row r="631" spans="1:65" ht="14.25">
      <c r="A631" s="803"/>
      <c r="B631" s="804"/>
      <c r="C631" s="726"/>
      <c r="D631" s="728"/>
      <c r="E631" s="728"/>
      <c r="F631" s="728"/>
      <c r="G631" s="728"/>
      <c r="H631" s="728"/>
      <c r="I631" s="728"/>
      <c r="J631" s="728"/>
      <c r="K631" s="728"/>
      <c r="L631" s="729"/>
      <c r="M631" s="728"/>
      <c r="N631" s="728"/>
      <c r="O631" s="728"/>
      <c r="P631" s="728"/>
      <c r="Q631" s="728"/>
      <c r="R631" s="728"/>
      <c r="S631" s="728"/>
      <c r="T631" s="728"/>
      <c r="U631" s="728"/>
      <c r="V631" s="728"/>
      <c r="W631" s="728"/>
      <c r="X631" s="728"/>
      <c r="Y631" s="728"/>
      <c r="Z631" s="728"/>
      <c r="AA631" s="728"/>
      <c r="AB631" s="728"/>
      <c r="AC631" s="730"/>
      <c r="AD631" s="729"/>
      <c r="AE631" s="728"/>
      <c r="AF631" s="728"/>
      <c r="AG631" s="728"/>
      <c r="AH631" s="728"/>
      <c r="AI631" s="728"/>
      <c r="AJ631" s="728"/>
      <c r="AK631" s="728"/>
      <c r="AL631" s="728"/>
      <c r="AM631" s="728"/>
      <c r="AN631" s="728"/>
      <c r="AO631" s="728"/>
      <c r="AP631" s="728"/>
      <c r="AQ631" s="728"/>
      <c r="AR631" s="730"/>
      <c r="AS631" s="728"/>
      <c r="AT631" s="728"/>
      <c r="AU631" s="730"/>
      <c r="AV631" s="728"/>
      <c r="AW631" s="728"/>
      <c r="AX631" s="728"/>
      <c r="AY631" s="728"/>
      <c r="AZ631" s="728"/>
      <c r="BA631" s="728"/>
      <c r="BB631" s="728"/>
      <c r="BC631" s="731"/>
      <c r="BD631" s="731"/>
      <c r="BE631" s="732"/>
      <c r="BF631" s="732"/>
      <c r="BG631" s="732"/>
      <c r="BH631" s="732"/>
      <c r="BI631" s="732"/>
      <c r="BJ631" s="732"/>
      <c r="BK631" s="732"/>
      <c r="BL631" s="732"/>
      <c r="BM631" s="733"/>
    </row>
    <row r="632" spans="1:65" ht="14.25">
      <c r="A632" s="810"/>
      <c r="B632" s="811"/>
      <c r="C632" s="711"/>
      <c r="D632" s="734"/>
      <c r="E632" s="734"/>
      <c r="F632" s="734"/>
      <c r="G632" s="734"/>
      <c r="H632" s="734"/>
      <c r="I632" s="734"/>
      <c r="J632" s="734"/>
      <c r="K632" s="734"/>
      <c r="L632" s="735"/>
      <c r="M632" s="734"/>
      <c r="N632" s="734"/>
      <c r="O632" s="734"/>
      <c r="P632" s="734"/>
      <c r="Q632" s="734"/>
      <c r="R632" s="734"/>
      <c r="S632" s="734"/>
      <c r="T632" s="734"/>
      <c r="U632" s="734"/>
      <c r="V632" s="734"/>
      <c r="W632" s="734"/>
      <c r="X632" s="734"/>
      <c r="Y632" s="734"/>
      <c r="Z632" s="734"/>
      <c r="AA632" s="734"/>
      <c r="AB632" s="734"/>
      <c r="AC632" s="736"/>
      <c r="AD632" s="735"/>
      <c r="AE632" s="734"/>
      <c r="AF632" s="734"/>
      <c r="AG632" s="734"/>
      <c r="AH632" s="734"/>
      <c r="AI632" s="734"/>
      <c r="AJ632" s="734"/>
      <c r="AK632" s="734"/>
      <c r="AL632" s="734"/>
      <c r="AM632" s="734"/>
      <c r="AN632" s="734"/>
      <c r="AO632" s="734"/>
      <c r="AP632" s="734"/>
      <c r="AQ632" s="734"/>
      <c r="AR632" s="736"/>
      <c r="AS632" s="734"/>
      <c r="AT632" s="734"/>
      <c r="AU632" s="736"/>
      <c r="AV632" s="734"/>
      <c r="AW632" s="734"/>
      <c r="AX632" s="734"/>
      <c r="AY632" s="734"/>
      <c r="AZ632" s="734"/>
      <c r="BA632" s="734"/>
      <c r="BB632" s="734"/>
      <c r="BC632" s="737"/>
      <c r="BD632" s="737"/>
      <c r="BE632" s="738"/>
      <c r="BF632" s="738"/>
      <c r="BG632" s="738"/>
      <c r="BH632" s="738"/>
      <c r="BI632" s="738"/>
      <c r="BJ632" s="738"/>
      <c r="BK632" s="738"/>
      <c r="BL632" s="738"/>
      <c r="BM632" s="716"/>
    </row>
    <row r="633" spans="1:65" ht="14.25">
      <c r="A633" s="814" t="s">
        <v>686</v>
      </c>
      <c r="B633" s="815"/>
      <c r="C633" s="717"/>
      <c r="D633" s="807" t="s">
        <v>1445</v>
      </c>
      <c r="E633" s="808"/>
      <c r="F633" s="808"/>
      <c r="G633" s="808"/>
      <c r="H633" s="808"/>
      <c r="I633" s="808"/>
      <c r="J633" s="809"/>
      <c r="K633" s="718"/>
      <c r="L633" s="719"/>
      <c r="M633" s="807" t="s">
        <v>1463</v>
      </c>
      <c r="N633" s="808"/>
      <c r="O633" s="808"/>
      <c r="P633" s="808"/>
      <c r="Q633" s="808"/>
      <c r="R633" s="809"/>
      <c r="S633" s="720" t="s">
        <v>1447</v>
      </c>
      <c r="T633" s="807" t="s">
        <v>1448</v>
      </c>
      <c r="U633" s="808"/>
      <c r="V633" s="809"/>
      <c r="W633" s="720" t="s">
        <v>1447</v>
      </c>
      <c r="X633" s="721" t="s">
        <v>1449</v>
      </c>
      <c r="Y633" s="720" t="s">
        <v>1447</v>
      </c>
      <c r="Z633" s="807" t="s">
        <v>1448</v>
      </c>
      <c r="AA633" s="808"/>
      <c r="AB633" s="809"/>
      <c r="AC633" s="719"/>
      <c r="AD633" s="719"/>
      <c r="AE633" s="807" t="s">
        <v>1456</v>
      </c>
      <c r="AF633" s="808"/>
      <c r="AG633" s="808"/>
      <c r="AH633" s="808"/>
      <c r="AI633" s="808"/>
      <c r="AJ633" s="809"/>
      <c r="AK633" s="720" t="s">
        <v>1447</v>
      </c>
      <c r="AL633" s="807" t="s">
        <v>1457</v>
      </c>
      <c r="AM633" s="808"/>
      <c r="AN633" s="808"/>
      <c r="AO633" s="808"/>
      <c r="AP633" s="808"/>
      <c r="AQ633" s="809"/>
      <c r="AR633" s="719"/>
      <c r="AS633" s="719"/>
      <c r="AT633" s="721" t="s">
        <v>901</v>
      </c>
      <c r="AU633" s="719"/>
      <c r="AV633" s="722"/>
      <c r="AW633" s="807" t="s">
        <v>1452</v>
      </c>
      <c r="AX633" s="808"/>
      <c r="AY633" s="808"/>
      <c r="AZ633" s="808"/>
      <c r="BA633" s="809"/>
      <c r="BB633" s="719"/>
      <c r="BC633" s="723" t="s">
        <v>1462</v>
      </c>
      <c r="BD633" s="723" t="s">
        <v>1454</v>
      </c>
      <c r="BE633" s="724"/>
      <c r="BF633" s="807" t="s">
        <v>1445</v>
      </c>
      <c r="BG633" s="808"/>
      <c r="BH633" s="808"/>
      <c r="BI633" s="808"/>
      <c r="BJ633" s="808"/>
      <c r="BK633" s="808"/>
      <c r="BL633" s="809"/>
      <c r="BM633" s="725"/>
    </row>
    <row r="634" spans="1:65" ht="14.25">
      <c r="A634" s="803"/>
      <c r="B634" s="804"/>
      <c r="C634" s="726"/>
      <c r="D634" s="728"/>
      <c r="E634" s="728"/>
      <c r="F634" s="728"/>
      <c r="G634" s="728"/>
      <c r="H634" s="728"/>
      <c r="I634" s="728"/>
      <c r="J634" s="728"/>
      <c r="K634" s="728"/>
      <c r="L634" s="729"/>
      <c r="M634" s="728"/>
      <c r="N634" s="728"/>
      <c r="O634" s="728"/>
      <c r="P634" s="728"/>
      <c r="Q634" s="728"/>
      <c r="R634" s="728"/>
      <c r="S634" s="728"/>
      <c r="T634" s="728"/>
      <c r="U634" s="728"/>
      <c r="V634" s="728"/>
      <c r="W634" s="728"/>
      <c r="X634" s="728"/>
      <c r="Y634" s="728"/>
      <c r="Z634" s="728"/>
      <c r="AA634" s="728"/>
      <c r="AB634" s="728"/>
      <c r="AC634" s="730"/>
      <c r="AD634" s="729"/>
      <c r="AE634" s="728"/>
      <c r="AF634" s="728"/>
      <c r="AG634" s="728"/>
      <c r="AH634" s="728"/>
      <c r="AI634" s="728"/>
      <c r="AJ634" s="728"/>
      <c r="AK634" s="728"/>
      <c r="AL634" s="728"/>
      <c r="AM634" s="728"/>
      <c r="AN634" s="728"/>
      <c r="AO634" s="728"/>
      <c r="AP634" s="728"/>
      <c r="AQ634" s="728"/>
      <c r="AR634" s="730"/>
      <c r="AS634" s="728"/>
      <c r="AT634" s="728"/>
      <c r="AU634" s="730"/>
      <c r="AV634" s="728"/>
      <c r="AW634" s="728"/>
      <c r="AX634" s="728"/>
      <c r="AY634" s="728"/>
      <c r="AZ634" s="728"/>
      <c r="BA634" s="728"/>
      <c r="BB634" s="728"/>
      <c r="BC634" s="731"/>
      <c r="BD634" s="731"/>
      <c r="BE634" s="732"/>
      <c r="BF634" s="732"/>
      <c r="BG634" s="732"/>
      <c r="BH634" s="732"/>
      <c r="BI634" s="732"/>
      <c r="BJ634" s="732"/>
      <c r="BK634" s="732"/>
      <c r="BL634" s="732"/>
      <c r="BM634" s="733"/>
    </row>
    <row r="635" spans="1:65" ht="14.25">
      <c r="A635" s="810"/>
      <c r="B635" s="811"/>
      <c r="C635" s="711"/>
      <c r="D635" s="734"/>
      <c r="E635" s="734"/>
      <c r="F635" s="734"/>
      <c r="G635" s="734"/>
      <c r="H635" s="734"/>
      <c r="I635" s="734"/>
      <c r="J635" s="734"/>
      <c r="K635" s="734"/>
      <c r="L635" s="735"/>
      <c r="M635" s="734"/>
      <c r="N635" s="734"/>
      <c r="O635" s="734"/>
      <c r="P635" s="734"/>
      <c r="Q635" s="734"/>
      <c r="R635" s="734"/>
      <c r="S635" s="734"/>
      <c r="T635" s="734"/>
      <c r="U635" s="734"/>
      <c r="V635" s="734"/>
      <c r="W635" s="734"/>
      <c r="X635" s="734"/>
      <c r="Y635" s="734"/>
      <c r="Z635" s="734"/>
      <c r="AA635" s="734"/>
      <c r="AB635" s="734"/>
      <c r="AC635" s="736"/>
      <c r="AD635" s="735"/>
      <c r="AE635" s="734"/>
      <c r="AF635" s="734"/>
      <c r="AG635" s="734"/>
      <c r="AH635" s="734"/>
      <c r="AI635" s="734"/>
      <c r="AJ635" s="734"/>
      <c r="AK635" s="734"/>
      <c r="AL635" s="734"/>
      <c r="AM635" s="734"/>
      <c r="AN635" s="734"/>
      <c r="AO635" s="734"/>
      <c r="AP635" s="734"/>
      <c r="AQ635" s="734"/>
      <c r="AR635" s="736"/>
      <c r="AS635" s="734"/>
      <c r="AT635" s="734"/>
      <c r="AU635" s="736"/>
      <c r="AV635" s="734"/>
      <c r="AW635" s="734"/>
      <c r="AX635" s="734"/>
      <c r="AY635" s="734"/>
      <c r="AZ635" s="734"/>
      <c r="BA635" s="734"/>
      <c r="BB635" s="734"/>
      <c r="BC635" s="737"/>
      <c r="BD635" s="737"/>
      <c r="BE635" s="738"/>
      <c r="BF635" s="738"/>
      <c r="BG635" s="738"/>
      <c r="BH635" s="738"/>
      <c r="BI635" s="738"/>
      <c r="BJ635" s="738"/>
      <c r="BK635" s="738"/>
      <c r="BL635" s="738"/>
      <c r="BM635" s="716"/>
    </row>
    <row r="636" spans="1:65" ht="14.25">
      <c r="A636" s="814" t="s">
        <v>688</v>
      </c>
      <c r="B636" s="815"/>
      <c r="C636" s="717"/>
      <c r="D636" s="807" t="s">
        <v>1445</v>
      </c>
      <c r="E636" s="808"/>
      <c r="F636" s="808"/>
      <c r="G636" s="808"/>
      <c r="H636" s="808"/>
      <c r="I636" s="808"/>
      <c r="J636" s="809"/>
      <c r="K636" s="718"/>
      <c r="L636" s="719"/>
      <c r="M636" s="807" t="s">
        <v>1464</v>
      </c>
      <c r="N636" s="808"/>
      <c r="O636" s="808"/>
      <c r="P636" s="808"/>
      <c r="Q636" s="808"/>
      <c r="R636" s="809"/>
      <c r="S636" s="720" t="s">
        <v>1447</v>
      </c>
      <c r="T636" s="807" t="s">
        <v>1448</v>
      </c>
      <c r="U636" s="808"/>
      <c r="V636" s="809"/>
      <c r="W636" s="720" t="s">
        <v>1447</v>
      </c>
      <c r="X636" s="721" t="s">
        <v>1449</v>
      </c>
      <c r="Y636" s="720" t="s">
        <v>1447</v>
      </c>
      <c r="Z636" s="807" t="s">
        <v>1448</v>
      </c>
      <c r="AA636" s="808"/>
      <c r="AB636" s="809"/>
      <c r="AC636" s="719"/>
      <c r="AD636" s="719"/>
      <c r="AE636" s="807" t="s">
        <v>1465</v>
      </c>
      <c r="AF636" s="808"/>
      <c r="AG636" s="808"/>
      <c r="AH636" s="808"/>
      <c r="AI636" s="808"/>
      <c r="AJ636" s="809"/>
      <c r="AK636" s="720" t="s">
        <v>1447</v>
      </c>
      <c r="AL636" s="807" t="s">
        <v>1450</v>
      </c>
      <c r="AM636" s="808"/>
      <c r="AN636" s="808"/>
      <c r="AO636" s="808"/>
      <c r="AP636" s="808"/>
      <c r="AQ636" s="809"/>
      <c r="AR636" s="719"/>
      <c r="AS636" s="719"/>
      <c r="AT636" s="721" t="s">
        <v>901</v>
      </c>
      <c r="AU636" s="719"/>
      <c r="AV636" s="722"/>
      <c r="AW636" s="807" t="s">
        <v>1452</v>
      </c>
      <c r="AX636" s="808"/>
      <c r="AY636" s="808"/>
      <c r="AZ636" s="808"/>
      <c r="BA636" s="809"/>
      <c r="BB636" s="719"/>
      <c r="BC636" s="723" t="s">
        <v>1460</v>
      </c>
      <c r="BD636" s="723" t="s">
        <v>1454</v>
      </c>
      <c r="BE636" s="724"/>
      <c r="BF636" s="807" t="s">
        <v>1445</v>
      </c>
      <c r="BG636" s="808"/>
      <c r="BH636" s="808"/>
      <c r="BI636" s="808"/>
      <c r="BJ636" s="808"/>
      <c r="BK636" s="808"/>
      <c r="BL636" s="809"/>
      <c r="BM636" s="725"/>
    </row>
    <row r="637" spans="1:65" ht="14.25">
      <c r="A637" s="803"/>
      <c r="B637" s="804"/>
      <c r="C637" s="726"/>
      <c r="D637" s="728"/>
      <c r="E637" s="728"/>
      <c r="F637" s="728"/>
      <c r="G637" s="728"/>
      <c r="H637" s="728"/>
      <c r="I637" s="728"/>
      <c r="J637" s="728"/>
      <c r="K637" s="728"/>
      <c r="L637" s="729"/>
      <c r="M637" s="728"/>
      <c r="N637" s="728"/>
      <c r="O637" s="728"/>
      <c r="P637" s="728"/>
      <c r="Q637" s="728"/>
      <c r="R637" s="728"/>
      <c r="S637" s="728"/>
      <c r="T637" s="728"/>
      <c r="U637" s="728"/>
      <c r="V637" s="728"/>
      <c r="W637" s="728"/>
      <c r="X637" s="728"/>
      <c r="Y637" s="728"/>
      <c r="Z637" s="728"/>
      <c r="AA637" s="728"/>
      <c r="AB637" s="728"/>
      <c r="AC637" s="730"/>
      <c r="AD637" s="729"/>
      <c r="AE637" s="728"/>
      <c r="AF637" s="728"/>
      <c r="AG637" s="728"/>
      <c r="AH637" s="728"/>
      <c r="AI637" s="728"/>
      <c r="AJ637" s="728"/>
      <c r="AK637" s="728"/>
      <c r="AL637" s="728"/>
      <c r="AM637" s="728"/>
      <c r="AN637" s="728"/>
      <c r="AO637" s="728"/>
      <c r="AP637" s="728"/>
      <c r="AQ637" s="728"/>
      <c r="AR637" s="730"/>
      <c r="AS637" s="728"/>
      <c r="AT637" s="728"/>
      <c r="AU637" s="730"/>
      <c r="AV637" s="728"/>
      <c r="AW637" s="728"/>
      <c r="AX637" s="728"/>
      <c r="AY637" s="728"/>
      <c r="AZ637" s="728"/>
      <c r="BA637" s="728"/>
      <c r="BB637" s="728"/>
      <c r="BC637" s="731"/>
      <c r="BD637" s="739"/>
      <c r="BE637" s="740"/>
      <c r="BF637" s="740"/>
      <c r="BG637" s="740"/>
      <c r="BH637" s="740"/>
      <c r="BI637" s="740"/>
      <c r="BJ637" s="740"/>
      <c r="BK637" s="740"/>
      <c r="BL637" s="740"/>
      <c r="BM637" s="741"/>
    </row>
    <row r="638" spans="1:65" ht="14.25">
      <c r="A638" s="810"/>
      <c r="B638" s="811"/>
      <c r="C638" s="711"/>
      <c r="D638" s="734"/>
      <c r="E638" s="734"/>
      <c r="F638" s="734"/>
      <c r="G638" s="734"/>
      <c r="H638" s="734"/>
      <c r="I638" s="734"/>
      <c r="J638" s="734"/>
      <c r="K638" s="734"/>
      <c r="L638" s="735"/>
      <c r="M638" s="734"/>
      <c r="N638" s="734"/>
      <c r="O638" s="734"/>
      <c r="P638" s="734"/>
      <c r="Q638" s="734"/>
      <c r="R638" s="734"/>
      <c r="S638" s="734"/>
      <c r="T638" s="734"/>
      <c r="U638" s="734"/>
      <c r="V638" s="734"/>
      <c r="W638" s="734"/>
      <c r="X638" s="734"/>
      <c r="Y638" s="734"/>
      <c r="Z638" s="734"/>
      <c r="AA638" s="734"/>
      <c r="AB638" s="734"/>
      <c r="AC638" s="736"/>
      <c r="AD638" s="735"/>
      <c r="AE638" s="734"/>
      <c r="AF638" s="734"/>
      <c r="AG638" s="734"/>
      <c r="AH638" s="734"/>
      <c r="AI638" s="734"/>
      <c r="AJ638" s="734"/>
      <c r="AK638" s="734"/>
      <c r="AL638" s="734"/>
      <c r="AM638" s="734"/>
      <c r="AN638" s="734"/>
      <c r="AO638" s="734"/>
      <c r="AP638" s="734"/>
      <c r="AQ638" s="734"/>
      <c r="AR638" s="736"/>
      <c r="AS638" s="734"/>
      <c r="AT638" s="734"/>
      <c r="AU638" s="736"/>
      <c r="AV638" s="734"/>
      <c r="AW638" s="734"/>
      <c r="AX638" s="734"/>
      <c r="AY638" s="734"/>
      <c r="AZ638" s="734"/>
      <c r="BA638" s="734"/>
      <c r="BB638" s="734"/>
      <c r="BC638" s="737"/>
      <c r="BD638" s="742"/>
      <c r="BE638" s="743"/>
      <c r="BF638" s="743"/>
      <c r="BG638" s="743"/>
      <c r="BH638" s="743"/>
      <c r="BI638" s="743"/>
      <c r="BJ638" s="743"/>
      <c r="BK638" s="743"/>
      <c r="BL638" s="743"/>
      <c r="BM638" s="744"/>
    </row>
    <row r="639" spans="1:65" ht="14.25">
      <c r="A639" s="812" t="s">
        <v>804</v>
      </c>
      <c r="B639" s="813"/>
      <c r="C639" s="717"/>
      <c r="D639" s="807" t="s">
        <v>1445</v>
      </c>
      <c r="E639" s="808"/>
      <c r="F639" s="808"/>
      <c r="G639" s="808"/>
      <c r="H639" s="808"/>
      <c r="I639" s="808"/>
      <c r="J639" s="809"/>
      <c r="K639" s="718"/>
      <c r="L639" s="719"/>
      <c r="M639" s="807" t="s">
        <v>1466</v>
      </c>
      <c r="N639" s="808"/>
      <c r="O639" s="808"/>
      <c r="P639" s="808"/>
      <c r="Q639" s="808"/>
      <c r="R639" s="809"/>
      <c r="S639" s="720" t="s">
        <v>1447</v>
      </c>
      <c r="T639" s="807" t="s">
        <v>1448</v>
      </c>
      <c r="U639" s="808"/>
      <c r="V639" s="809"/>
      <c r="W639" s="720" t="s">
        <v>1447</v>
      </c>
      <c r="X639" s="721" t="s">
        <v>1449</v>
      </c>
      <c r="Y639" s="720" t="s">
        <v>1447</v>
      </c>
      <c r="Z639" s="807" t="s">
        <v>1448</v>
      </c>
      <c r="AA639" s="808"/>
      <c r="AB639" s="809"/>
      <c r="AC639" s="719"/>
      <c r="AD639" s="719"/>
      <c r="AE639" s="807" t="s">
        <v>1467</v>
      </c>
      <c r="AF639" s="808"/>
      <c r="AG639" s="808"/>
      <c r="AH639" s="808"/>
      <c r="AI639" s="808"/>
      <c r="AJ639" s="809"/>
      <c r="AK639" s="720" t="s">
        <v>1447</v>
      </c>
      <c r="AL639" s="807" t="s">
        <v>1468</v>
      </c>
      <c r="AM639" s="808"/>
      <c r="AN639" s="808"/>
      <c r="AO639" s="808"/>
      <c r="AP639" s="808"/>
      <c r="AQ639" s="809"/>
      <c r="AR639" s="719"/>
      <c r="AS639" s="719"/>
      <c r="AT639" s="721" t="s">
        <v>901</v>
      </c>
      <c r="AU639" s="719"/>
      <c r="AV639" s="722"/>
      <c r="AW639" s="807" t="s">
        <v>1452</v>
      </c>
      <c r="AX639" s="808"/>
      <c r="AY639" s="808"/>
      <c r="AZ639" s="808"/>
      <c r="BA639" s="809"/>
      <c r="BB639" s="719"/>
      <c r="BC639" s="723" t="s">
        <v>1469</v>
      </c>
      <c r="BD639" s="723" t="s">
        <v>1454</v>
      </c>
      <c r="BE639" s="724"/>
      <c r="BF639" s="807" t="s">
        <v>1445</v>
      </c>
      <c r="BG639" s="808"/>
      <c r="BH639" s="808"/>
      <c r="BI639" s="808"/>
      <c r="BJ639" s="808"/>
      <c r="BK639" s="808"/>
      <c r="BL639" s="809"/>
      <c r="BM639" s="745"/>
    </row>
    <row r="640" spans="1:65" ht="14.25">
      <c r="A640" s="746"/>
      <c r="B640" s="747"/>
      <c r="C640" s="726"/>
      <c r="D640" s="728"/>
      <c r="E640" s="728"/>
      <c r="F640" s="728"/>
      <c r="G640" s="728"/>
      <c r="H640" s="728"/>
      <c r="I640" s="728"/>
      <c r="J640" s="728"/>
      <c r="K640" s="728"/>
      <c r="L640" s="729"/>
      <c r="M640" s="728"/>
      <c r="N640" s="728"/>
      <c r="O640" s="728"/>
      <c r="P640" s="728"/>
      <c r="Q640" s="728"/>
      <c r="R640" s="728"/>
      <c r="S640" s="728"/>
      <c r="T640" s="728"/>
      <c r="U640" s="728"/>
      <c r="V640" s="728"/>
      <c r="W640" s="728"/>
      <c r="X640" s="728"/>
      <c r="Y640" s="728"/>
      <c r="Z640" s="728"/>
      <c r="AA640" s="728"/>
      <c r="AB640" s="728"/>
      <c r="AC640" s="730"/>
      <c r="AD640" s="729"/>
      <c r="AE640" s="728"/>
      <c r="AF640" s="728"/>
      <c r="AG640" s="728"/>
      <c r="AH640" s="728"/>
      <c r="AI640" s="728"/>
      <c r="AJ640" s="728"/>
      <c r="AK640" s="728"/>
      <c r="AL640" s="728"/>
      <c r="AM640" s="728"/>
      <c r="AN640" s="728"/>
      <c r="AO640" s="728"/>
      <c r="AP640" s="728"/>
      <c r="AQ640" s="728"/>
      <c r="AR640" s="730"/>
      <c r="AS640" s="728"/>
      <c r="AT640" s="728"/>
      <c r="AU640" s="730"/>
      <c r="AV640" s="728"/>
      <c r="AW640" s="728"/>
      <c r="AX640" s="728"/>
      <c r="AY640" s="728"/>
      <c r="AZ640" s="728"/>
      <c r="BA640" s="728"/>
      <c r="BB640" s="728"/>
      <c r="BC640" s="739"/>
      <c r="BD640" s="739"/>
      <c r="BE640" s="740"/>
      <c r="BF640" s="740"/>
      <c r="BG640" s="740"/>
      <c r="BH640" s="740"/>
      <c r="BI640" s="740"/>
      <c r="BJ640" s="740"/>
      <c r="BK640" s="740"/>
      <c r="BL640" s="740"/>
      <c r="BM640" s="741"/>
    </row>
    <row r="641" spans="1:65" ht="14.25">
      <c r="A641" s="748"/>
      <c r="B641" s="749"/>
      <c r="C641" s="711"/>
      <c r="D641" s="734"/>
      <c r="E641" s="734"/>
      <c r="F641" s="734"/>
      <c r="G641" s="734"/>
      <c r="H641" s="734"/>
      <c r="I641" s="734"/>
      <c r="J641" s="734"/>
      <c r="K641" s="734"/>
      <c r="L641" s="735"/>
      <c r="M641" s="734"/>
      <c r="N641" s="734"/>
      <c r="O641" s="734"/>
      <c r="P641" s="734"/>
      <c r="Q641" s="734"/>
      <c r="R641" s="734"/>
      <c r="S641" s="734"/>
      <c r="T641" s="734"/>
      <c r="U641" s="734"/>
      <c r="V641" s="734"/>
      <c r="W641" s="734"/>
      <c r="X641" s="734"/>
      <c r="Y641" s="734"/>
      <c r="Z641" s="734"/>
      <c r="AA641" s="734"/>
      <c r="AB641" s="734"/>
      <c r="AC641" s="736"/>
      <c r="AD641" s="735"/>
      <c r="AE641" s="734"/>
      <c r="AF641" s="734"/>
      <c r="AG641" s="734"/>
      <c r="AH641" s="734"/>
      <c r="AI641" s="734"/>
      <c r="AJ641" s="734"/>
      <c r="AK641" s="734"/>
      <c r="AL641" s="734"/>
      <c r="AM641" s="734"/>
      <c r="AN641" s="734"/>
      <c r="AO641" s="734"/>
      <c r="AP641" s="734"/>
      <c r="AQ641" s="734"/>
      <c r="AR641" s="736"/>
      <c r="AS641" s="734"/>
      <c r="AT641" s="734"/>
      <c r="AU641" s="736"/>
      <c r="AV641" s="734"/>
      <c r="AW641" s="734"/>
      <c r="AX641" s="734"/>
      <c r="AY641" s="734"/>
      <c r="AZ641" s="734"/>
      <c r="BA641" s="734"/>
      <c r="BB641" s="734"/>
      <c r="BC641" s="742"/>
      <c r="BD641" s="742"/>
      <c r="BE641" s="743"/>
      <c r="BF641" s="743"/>
      <c r="BG641" s="743"/>
      <c r="BH641" s="743"/>
      <c r="BI641" s="743"/>
      <c r="BJ641" s="743"/>
      <c r="BK641" s="743"/>
      <c r="BL641" s="743"/>
      <c r="BM641" s="744"/>
    </row>
    <row r="642" spans="1:65" ht="14.25">
      <c r="A642" s="812" t="s">
        <v>690</v>
      </c>
      <c r="B642" s="813"/>
      <c r="C642" s="717"/>
      <c r="D642" s="807" t="s">
        <v>1445</v>
      </c>
      <c r="E642" s="808"/>
      <c r="F642" s="808"/>
      <c r="G642" s="808"/>
      <c r="H642" s="808"/>
      <c r="I642" s="808"/>
      <c r="J642" s="809"/>
      <c r="K642" s="718"/>
      <c r="L642" s="719"/>
      <c r="M642" s="807" t="s">
        <v>1470</v>
      </c>
      <c r="N642" s="808"/>
      <c r="O642" s="808"/>
      <c r="P642" s="808"/>
      <c r="Q642" s="808"/>
      <c r="R642" s="809"/>
      <c r="S642" s="720" t="s">
        <v>1447</v>
      </c>
      <c r="T642" s="807" t="s">
        <v>1448</v>
      </c>
      <c r="U642" s="808"/>
      <c r="V642" s="809"/>
      <c r="W642" s="720" t="s">
        <v>1447</v>
      </c>
      <c r="X642" s="721" t="s">
        <v>1449</v>
      </c>
      <c r="Y642" s="720" t="s">
        <v>1447</v>
      </c>
      <c r="Z642" s="807" t="s">
        <v>1448</v>
      </c>
      <c r="AA642" s="808"/>
      <c r="AB642" s="809"/>
      <c r="AC642" s="719"/>
      <c r="AD642" s="719"/>
      <c r="AE642" s="807" t="s">
        <v>1471</v>
      </c>
      <c r="AF642" s="808"/>
      <c r="AG642" s="808"/>
      <c r="AH642" s="808"/>
      <c r="AI642" s="808"/>
      <c r="AJ642" s="809"/>
      <c r="AK642" s="720" t="s">
        <v>1447</v>
      </c>
      <c r="AL642" s="807" t="s">
        <v>1468</v>
      </c>
      <c r="AM642" s="808"/>
      <c r="AN642" s="808"/>
      <c r="AO642" s="808"/>
      <c r="AP642" s="808"/>
      <c r="AQ642" s="809"/>
      <c r="AR642" s="719"/>
      <c r="AS642" s="719"/>
      <c r="AT642" s="721" t="s">
        <v>901</v>
      </c>
      <c r="AU642" s="719"/>
      <c r="AV642" s="722"/>
      <c r="AW642" s="807" t="s">
        <v>1452</v>
      </c>
      <c r="AX642" s="808"/>
      <c r="AY642" s="808"/>
      <c r="AZ642" s="808"/>
      <c r="BA642" s="809"/>
      <c r="BB642" s="719"/>
      <c r="BC642" s="723" t="s">
        <v>1458</v>
      </c>
      <c r="BD642" s="723" t="s">
        <v>1454</v>
      </c>
      <c r="BE642" s="724"/>
      <c r="BF642" s="807" t="s">
        <v>1445</v>
      </c>
      <c r="BG642" s="808"/>
      <c r="BH642" s="808"/>
      <c r="BI642" s="808"/>
      <c r="BJ642" s="808"/>
      <c r="BK642" s="808"/>
      <c r="BL642" s="809"/>
      <c r="BM642" s="745"/>
    </row>
    <row r="643" spans="1:65" ht="14.25">
      <c r="A643" s="746"/>
      <c r="B643" s="747"/>
      <c r="C643" s="726"/>
      <c r="D643" s="728"/>
      <c r="E643" s="728"/>
      <c r="F643" s="728"/>
      <c r="G643" s="728"/>
      <c r="H643" s="728"/>
      <c r="I643" s="728"/>
      <c r="J643" s="728"/>
      <c r="K643" s="728"/>
      <c r="L643" s="729"/>
      <c r="M643" s="728"/>
      <c r="N643" s="728"/>
      <c r="O643" s="728"/>
      <c r="P643" s="728"/>
      <c r="Q643" s="728"/>
      <c r="R643" s="728"/>
      <c r="S643" s="728"/>
      <c r="T643" s="728"/>
      <c r="U643" s="728"/>
      <c r="V643" s="728"/>
      <c r="W643" s="728"/>
      <c r="X643" s="728"/>
      <c r="Y643" s="728"/>
      <c r="Z643" s="728"/>
      <c r="AA643" s="728"/>
      <c r="AB643" s="728"/>
      <c r="AC643" s="730"/>
      <c r="AD643" s="729"/>
      <c r="AE643" s="728"/>
      <c r="AF643" s="728"/>
      <c r="AG643" s="728"/>
      <c r="AH643" s="728"/>
      <c r="AI643" s="728"/>
      <c r="AJ643" s="728"/>
      <c r="AK643" s="728"/>
      <c r="AL643" s="728"/>
      <c r="AM643" s="728"/>
      <c r="AN643" s="728"/>
      <c r="AO643" s="728"/>
      <c r="AP643" s="728"/>
      <c r="AQ643" s="728"/>
      <c r="AR643" s="730"/>
      <c r="AS643" s="728"/>
      <c r="AT643" s="728"/>
      <c r="AU643" s="730"/>
      <c r="AV643" s="728"/>
      <c r="AW643" s="728"/>
      <c r="AX643" s="728"/>
      <c r="AY643" s="728"/>
      <c r="AZ643" s="728"/>
      <c r="BA643" s="728"/>
      <c r="BB643" s="728"/>
      <c r="BC643" s="739"/>
      <c r="BD643" s="739"/>
      <c r="BE643" s="740"/>
      <c r="BF643" s="740"/>
      <c r="BG643" s="740"/>
      <c r="BH643" s="740"/>
      <c r="BI643" s="740"/>
      <c r="BJ643" s="740"/>
      <c r="BK643" s="740"/>
      <c r="BL643" s="740"/>
      <c r="BM643" s="741"/>
    </row>
    <row r="644" spans="1:65" ht="14.25">
      <c r="A644" s="748"/>
      <c r="B644" s="749"/>
      <c r="C644" s="711"/>
      <c r="D644" s="734"/>
      <c r="E644" s="734"/>
      <c r="F644" s="734"/>
      <c r="G644" s="734"/>
      <c r="H644" s="734"/>
      <c r="I644" s="734"/>
      <c r="J644" s="734"/>
      <c r="K644" s="734"/>
      <c r="L644" s="735"/>
      <c r="M644" s="734"/>
      <c r="N644" s="734"/>
      <c r="O644" s="734"/>
      <c r="P644" s="734"/>
      <c r="Q644" s="734"/>
      <c r="R644" s="734"/>
      <c r="S644" s="734"/>
      <c r="T644" s="734"/>
      <c r="U644" s="734"/>
      <c r="V644" s="734"/>
      <c r="W644" s="734"/>
      <c r="X644" s="734"/>
      <c r="Y644" s="734"/>
      <c r="Z644" s="734"/>
      <c r="AA644" s="734"/>
      <c r="AB644" s="734"/>
      <c r="AC644" s="736"/>
      <c r="AD644" s="735"/>
      <c r="AE644" s="734"/>
      <c r="AF644" s="734"/>
      <c r="AG644" s="734"/>
      <c r="AH644" s="734"/>
      <c r="AI644" s="734"/>
      <c r="AJ644" s="734"/>
      <c r="AK644" s="734"/>
      <c r="AL644" s="734"/>
      <c r="AM644" s="734"/>
      <c r="AN644" s="734"/>
      <c r="AO644" s="734"/>
      <c r="AP644" s="734"/>
      <c r="AQ644" s="734"/>
      <c r="AR644" s="736"/>
      <c r="AS644" s="734"/>
      <c r="AT644" s="734"/>
      <c r="AU644" s="736"/>
      <c r="AV644" s="734"/>
      <c r="AW644" s="734"/>
      <c r="AX644" s="734"/>
      <c r="AY644" s="734"/>
      <c r="AZ644" s="734"/>
      <c r="BA644" s="734"/>
      <c r="BB644" s="734"/>
      <c r="BC644" s="742"/>
      <c r="BD644" s="742"/>
      <c r="BE644" s="743"/>
      <c r="BF644" s="743"/>
      <c r="BG644" s="743"/>
      <c r="BH644" s="743"/>
      <c r="BI644" s="743"/>
      <c r="BJ644" s="743"/>
      <c r="BK644" s="743"/>
      <c r="BL644" s="743"/>
      <c r="BM644" s="744"/>
    </row>
    <row r="645" spans="1:65" ht="14.25">
      <c r="A645" s="812" t="s">
        <v>818</v>
      </c>
      <c r="B645" s="813"/>
      <c r="C645" s="717"/>
      <c r="D645" s="807" t="s">
        <v>1445</v>
      </c>
      <c r="E645" s="808"/>
      <c r="F645" s="808"/>
      <c r="G645" s="808"/>
      <c r="H645" s="808"/>
      <c r="I645" s="808"/>
      <c r="J645" s="809"/>
      <c r="K645" s="718"/>
      <c r="L645" s="719"/>
      <c r="M645" s="807" t="s">
        <v>1472</v>
      </c>
      <c r="N645" s="808"/>
      <c r="O645" s="808"/>
      <c r="P645" s="808"/>
      <c r="Q645" s="808"/>
      <c r="R645" s="809"/>
      <c r="S645" s="720" t="s">
        <v>1447</v>
      </c>
      <c r="T645" s="807" t="s">
        <v>1448</v>
      </c>
      <c r="U645" s="808"/>
      <c r="V645" s="809"/>
      <c r="W645" s="720" t="s">
        <v>1447</v>
      </c>
      <c r="X645" s="721" t="s">
        <v>1449</v>
      </c>
      <c r="Y645" s="720" t="s">
        <v>1447</v>
      </c>
      <c r="Z645" s="807" t="s">
        <v>1448</v>
      </c>
      <c r="AA645" s="808"/>
      <c r="AB645" s="809"/>
      <c r="AC645" s="719"/>
      <c r="AD645" s="719"/>
      <c r="AE645" s="807" t="s">
        <v>1473</v>
      </c>
      <c r="AF645" s="808"/>
      <c r="AG645" s="808"/>
      <c r="AH645" s="808"/>
      <c r="AI645" s="808"/>
      <c r="AJ645" s="809"/>
      <c r="AK645" s="720" t="s">
        <v>1447</v>
      </c>
      <c r="AL645" s="807" t="s">
        <v>1465</v>
      </c>
      <c r="AM645" s="808"/>
      <c r="AN645" s="808"/>
      <c r="AO645" s="808"/>
      <c r="AP645" s="808"/>
      <c r="AQ645" s="809"/>
      <c r="AR645" s="719"/>
      <c r="AS645" s="719"/>
      <c r="AT645" s="721" t="s">
        <v>901</v>
      </c>
      <c r="AU645" s="719"/>
      <c r="AV645" s="722"/>
      <c r="AW645" s="807" t="s">
        <v>1452</v>
      </c>
      <c r="AX645" s="808"/>
      <c r="AY645" s="808"/>
      <c r="AZ645" s="808"/>
      <c r="BA645" s="809"/>
      <c r="BB645" s="719"/>
      <c r="BC645" s="723" t="s">
        <v>1460</v>
      </c>
      <c r="BD645" s="723" t="s">
        <v>1454</v>
      </c>
      <c r="BE645" s="724"/>
      <c r="BF645" s="807" t="s">
        <v>1445</v>
      </c>
      <c r="BG645" s="808"/>
      <c r="BH645" s="808"/>
      <c r="BI645" s="808"/>
      <c r="BJ645" s="808"/>
      <c r="BK645" s="808"/>
      <c r="BL645" s="809"/>
      <c r="BM645" s="745"/>
    </row>
    <row r="646" spans="1:65" ht="14.25">
      <c r="A646" s="746"/>
      <c r="B646" s="747"/>
      <c r="C646" s="726"/>
      <c r="D646" s="728"/>
      <c r="E646" s="728"/>
      <c r="F646" s="728"/>
      <c r="G646" s="728"/>
      <c r="H646" s="728"/>
      <c r="I646" s="728"/>
      <c r="J646" s="728"/>
      <c r="K646" s="728"/>
      <c r="L646" s="729"/>
      <c r="M646" s="728"/>
      <c r="N646" s="728"/>
      <c r="O646" s="728"/>
      <c r="P646" s="728"/>
      <c r="Q646" s="728"/>
      <c r="R646" s="728"/>
      <c r="S646" s="728"/>
      <c r="T646" s="728"/>
      <c r="U646" s="728"/>
      <c r="V646" s="728"/>
      <c r="W646" s="728"/>
      <c r="X646" s="728"/>
      <c r="Y646" s="728"/>
      <c r="Z646" s="728"/>
      <c r="AA646" s="728"/>
      <c r="AB646" s="728"/>
      <c r="AC646" s="730"/>
      <c r="AD646" s="729"/>
      <c r="AE646" s="728"/>
      <c r="AF646" s="728"/>
      <c r="AG646" s="728"/>
      <c r="AH646" s="728"/>
      <c r="AI646" s="728"/>
      <c r="AJ646" s="728"/>
      <c r="AK646" s="728"/>
      <c r="AL646" s="728"/>
      <c r="AM646" s="728"/>
      <c r="AN646" s="728"/>
      <c r="AO646" s="728"/>
      <c r="AP646" s="728"/>
      <c r="AQ646" s="728"/>
      <c r="AR646" s="730"/>
      <c r="AS646" s="728"/>
      <c r="AT646" s="728"/>
      <c r="AU646" s="730"/>
      <c r="AV646" s="728"/>
      <c r="AW646" s="728"/>
      <c r="AX646" s="728"/>
      <c r="AY646" s="728"/>
      <c r="AZ646" s="728"/>
      <c r="BA646" s="728"/>
      <c r="BB646" s="728"/>
      <c r="BC646" s="731"/>
      <c r="BD646" s="731"/>
      <c r="BE646" s="732"/>
      <c r="BF646" s="732"/>
      <c r="BG646" s="732"/>
      <c r="BH646" s="732"/>
      <c r="BI646" s="732"/>
      <c r="BJ646" s="732"/>
      <c r="BK646" s="732"/>
      <c r="BL646" s="732"/>
      <c r="BM646" s="741"/>
    </row>
    <row r="647" spans="1:65" ht="14.25">
      <c r="A647" s="810"/>
      <c r="B647" s="811"/>
      <c r="C647" s="711"/>
      <c r="D647" s="734"/>
      <c r="E647" s="734"/>
      <c r="F647" s="734"/>
      <c r="G647" s="734"/>
      <c r="H647" s="734"/>
      <c r="I647" s="734"/>
      <c r="J647" s="734"/>
      <c r="K647" s="734"/>
      <c r="L647" s="735"/>
      <c r="M647" s="734"/>
      <c r="N647" s="734"/>
      <c r="O647" s="734"/>
      <c r="P647" s="734"/>
      <c r="Q647" s="734"/>
      <c r="R647" s="734"/>
      <c r="S647" s="734"/>
      <c r="T647" s="734"/>
      <c r="U647" s="734"/>
      <c r="V647" s="734"/>
      <c r="W647" s="734"/>
      <c r="X647" s="734"/>
      <c r="Y647" s="734"/>
      <c r="Z647" s="734"/>
      <c r="AA647" s="734"/>
      <c r="AB647" s="734"/>
      <c r="AC647" s="736"/>
      <c r="AD647" s="735"/>
      <c r="AE647" s="734"/>
      <c r="AF647" s="734"/>
      <c r="AG647" s="734"/>
      <c r="AH647" s="734"/>
      <c r="AI647" s="734"/>
      <c r="AJ647" s="734"/>
      <c r="AK647" s="734"/>
      <c r="AL647" s="734"/>
      <c r="AM647" s="734"/>
      <c r="AN647" s="734"/>
      <c r="AO647" s="734"/>
      <c r="AP647" s="734"/>
      <c r="AQ647" s="734"/>
      <c r="AR647" s="736"/>
      <c r="AS647" s="734"/>
      <c r="AT647" s="734"/>
      <c r="AU647" s="736"/>
      <c r="AV647" s="734"/>
      <c r="AW647" s="734"/>
      <c r="AX647" s="734"/>
      <c r="AY647" s="734"/>
      <c r="AZ647" s="734"/>
      <c r="BA647" s="734"/>
      <c r="BB647" s="734"/>
      <c r="BC647" s="737"/>
      <c r="BD647" s="737"/>
      <c r="BE647" s="738"/>
      <c r="BF647" s="738"/>
      <c r="BG647" s="738"/>
      <c r="BH647" s="738"/>
      <c r="BI647" s="738"/>
      <c r="BJ647" s="738"/>
      <c r="BK647" s="738"/>
      <c r="BL647" s="738"/>
      <c r="BM647" s="716"/>
    </row>
    <row r="648" spans="1:65" ht="14.25">
      <c r="A648" s="814" t="s">
        <v>692</v>
      </c>
      <c r="B648" s="815"/>
      <c r="C648" s="717"/>
      <c r="D648" s="807" t="s">
        <v>1445</v>
      </c>
      <c r="E648" s="808"/>
      <c r="F648" s="808"/>
      <c r="G648" s="808"/>
      <c r="H648" s="808"/>
      <c r="I648" s="808"/>
      <c r="J648" s="809"/>
      <c r="K648" s="718"/>
      <c r="L648" s="719"/>
      <c r="M648" s="807" t="s">
        <v>1474</v>
      </c>
      <c r="N648" s="808"/>
      <c r="O648" s="808"/>
      <c r="P648" s="808"/>
      <c r="Q648" s="808"/>
      <c r="R648" s="809"/>
      <c r="S648" s="720" t="s">
        <v>1447</v>
      </c>
      <c r="T648" s="807" t="s">
        <v>1448</v>
      </c>
      <c r="U648" s="808"/>
      <c r="V648" s="809"/>
      <c r="W648" s="720" t="s">
        <v>1447</v>
      </c>
      <c r="X648" s="721" t="s">
        <v>1449</v>
      </c>
      <c r="Y648" s="720" t="s">
        <v>1447</v>
      </c>
      <c r="Z648" s="807" t="s">
        <v>1448</v>
      </c>
      <c r="AA648" s="808"/>
      <c r="AB648" s="809"/>
      <c r="AC648" s="719"/>
      <c r="AD648" s="719"/>
      <c r="AE648" s="807" t="s">
        <v>1473</v>
      </c>
      <c r="AF648" s="808"/>
      <c r="AG648" s="808"/>
      <c r="AH648" s="808"/>
      <c r="AI648" s="808"/>
      <c r="AJ648" s="809"/>
      <c r="AK648" s="720" t="s">
        <v>1447</v>
      </c>
      <c r="AL648" s="807" t="s">
        <v>1465</v>
      </c>
      <c r="AM648" s="808"/>
      <c r="AN648" s="808"/>
      <c r="AO648" s="808"/>
      <c r="AP648" s="808"/>
      <c r="AQ648" s="809"/>
      <c r="AR648" s="719"/>
      <c r="AS648" s="719"/>
      <c r="AT648" s="721" t="s">
        <v>901</v>
      </c>
      <c r="AU648" s="719"/>
      <c r="AV648" s="722"/>
      <c r="AW648" s="807" t="s">
        <v>1452</v>
      </c>
      <c r="AX648" s="808"/>
      <c r="AY648" s="808"/>
      <c r="AZ648" s="808"/>
      <c r="BA648" s="809"/>
      <c r="BB648" s="719"/>
      <c r="BC648" s="723" t="s">
        <v>1460</v>
      </c>
      <c r="BD648" s="723" t="s">
        <v>1454</v>
      </c>
      <c r="BE648" s="724"/>
      <c r="BF648" s="807" t="s">
        <v>1445</v>
      </c>
      <c r="BG648" s="808"/>
      <c r="BH648" s="808"/>
      <c r="BI648" s="808"/>
      <c r="BJ648" s="808"/>
      <c r="BK648" s="808"/>
      <c r="BL648" s="809"/>
      <c r="BM648" s="725"/>
    </row>
    <row r="649" spans="1:65" ht="14.25">
      <c r="A649" s="803"/>
      <c r="B649" s="804"/>
      <c r="C649" s="726"/>
      <c r="D649" s="728"/>
      <c r="E649" s="728"/>
      <c r="F649" s="728"/>
      <c r="G649" s="728"/>
      <c r="H649" s="728"/>
      <c r="I649" s="728"/>
      <c r="J649" s="728"/>
      <c r="K649" s="728"/>
      <c r="L649" s="729"/>
      <c r="M649" s="728"/>
      <c r="N649" s="728"/>
      <c r="O649" s="728"/>
      <c r="P649" s="728"/>
      <c r="Q649" s="728"/>
      <c r="R649" s="728"/>
      <c r="S649" s="728"/>
      <c r="T649" s="728"/>
      <c r="U649" s="728"/>
      <c r="V649" s="728"/>
      <c r="W649" s="728"/>
      <c r="X649" s="728"/>
      <c r="Y649" s="728"/>
      <c r="Z649" s="728"/>
      <c r="AA649" s="728"/>
      <c r="AB649" s="728"/>
      <c r="AC649" s="730"/>
      <c r="AD649" s="729"/>
      <c r="AE649" s="728"/>
      <c r="AF649" s="728"/>
      <c r="AG649" s="728"/>
      <c r="AH649" s="728"/>
      <c r="AI649" s="728"/>
      <c r="AJ649" s="728"/>
      <c r="AK649" s="728"/>
      <c r="AL649" s="728"/>
      <c r="AM649" s="728"/>
      <c r="AN649" s="728"/>
      <c r="AO649" s="728"/>
      <c r="AP649" s="728"/>
      <c r="AQ649" s="728"/>
      <c r="AR649" s="730"/>
      <c r="AS649" s="728"/>
      <c r="AT649" s="728"/>
      <c r="AU649" s="730"/>
      <c r="AV649" s="728"/>
      <c r="AW649" s="728"/>
      <c r="AX649" s="728"/>
      <c r="AY649" s="728"/>
      <c r="AZ649" s="728"/>
      <c r="BA649" s="728"/>
      <c r="BB649" s="728"/>
      <c r="BC649" s="731"/>
      <c r="BD649" s="731"/>
      <c r="BE649" s="732"/>
      <c r="BF649" s="732"/>
      <c r="BG649" s="732"/>
      <c r="BH649" s="732"/>
      <c r="BI649" s="732"/>
      <c r="BJ649" s="732"/>
      <c r="BK649" s="732"/>
      <c r="BL649" s="732"/>
      <c r="BM649" s="733"/>
    </row>
    <row r="650" spans="1:65" ht="14.25">
      <c r="A650" s="810"/>
      <c r="B650" s="811"/>
      <c r="C650" s="711"/>
      <c r="D650" s="734"/>
      <c r="E650" s="734"/>
      <c r="F650" s="734"/>
      <c r="G650" s="734"/>
      <c r="H650" s="734"/>
      <c r="I650" s="734"/>
      <c r="J650" s="734"/>
      <c r="K650" s="734"/>
      <c r="L650" s="735"/>
      <c r="M650" s="734"/>
      <c r="N650" s="734"/>
      <c r="O650" s="734"/>
      <c r="P650" s="734"/>
      <c r="Q650" s="734"/>
      <c r="R650" s="734"/>
      <c r="S650" s="734"/>
      <c r="T650" s="734"/>
      <c r="U650" s="734"/>
      <c r="V650" s="734"/>
      <c r="W650" s="734"/>
      <c r="X650" s="734"/>
      <c r="Y650" s="734"/>
      <c r="Z650" s="734"/>
      <c r="AA650" s="734"/>
      <c r="AB650" s="734"/>
      <c r="AC650" s="736"/>
      <c r="AD650" s="735"/>
      <c r="AE650" s="734"/>
      <c r="AF650" s="734"/>
      <c r="AG650" s="734"/>
      <c r="AH650" s="734"/>
      <c r="AI650" s="734"/>
      <c r="AJ650" s="734"/>
      <c r="AK650" s="734"/>
      <c r="AL650" s="734"/>
      <c r="AM650" s="734"/>
      <c r="AN650" s="734"/>
      <c r="AO650" s="734"/>
      <c r="AP650" s="734"/>
      <c r="AQ650" s="734"/>
      <c r="AR650" s="736"/>
      <c r="AS650" s="734"/>
      <c r="AT650" s="734"/>
      <c r="AU650" s="736"/>
      <c r="AV650" s="734"/>
      <c r="AW650" s="734"/>
      <c r="AX650" s="734"/>
      <c r="AY650" s="734"/>
      <c r="AZ650" s="734"/>
      <c r="BA650" s="734"/>
      <c r="BB650" s="734"/>
      <c r="BC650" s="737"/>
      <c r="BD650" s="737"/>
      <c r="BE650" s="738"/>
      <c r="BF650" s="738"/>
      <c r="BG650" s="738"/>
      <c r="BH650" s="738"/>
      <c r="BI650" s="738"/>
      <c r="BJ650" s="738"/>
      <c r="BK650" s="738"/>
      <c r="BL650" s="738"/>
      <c r="BM650" s="716"/>
    </row>
    <row r="651" spans="1:65" ht="14.25">
      <c r="A651" s="814" t="s">
        <v>694</v>
      </c>
      <c r="B651" s="815"/>
      <c r="C651" s="717"/>
      <c r="D651" s="807" t="s">
        <v>1445</v>
      </c>
      <c r="E651" s="808"/>
      <c r="F651" s="808"/>
      <c r="G651" s="808"/>
      <c r="H651" s="808"/>
      <c r="I651" s="808"/>
      <c r="J651" s="809"/>
      <c r="K651" s="718"/>
      <c r="L651" s="719"/>
      <c r="M651" s="807" t="s">
        <v>1475</v>
      </c>
      <c r="N651" s="808"/>
      <c r="O651" s="808"/>
      <c r="P651" s="808"/>
      <c r="Q651" s="808"/>
      <c r="R651" s="809"/>
      <c r="S651" s="720" t="s">
        <v>1447</v>
      </c>
      <c r="T651" s="807" t="s">
        <v>1448</v>
      </c>
      <c r="U651" s="808"/>
      <c r="V651" s="809"/>
      <c r="W651" s="720" t="s">
        <v>1447</v>
      </c>
      <c r="X651" s="721" t="s">
        <v>1449</v>
      </c>
      <c r="Y651" s="720" t="s">
        <v>1447</v>
      </c>
      <c r="Z651" s="807" t="s">
        <v>1448</v>
      </c>
      <c r="AA651" s="808"/>
      <c r="AB651" s="809"/>
      <c r="AC651" s="719"/>
      <c r="AD651" s="719"/>
      <c r="AE651" s="807" t="s">
        <v>1473</v>
      </c>
      <c r="AF651" s="808"/>
      <c r="AG651" s="808"/>
      <c r="AH651" s="808"/>
      <c r="AI651" s="808"/>
      <c r="AJ651" s="809"/>
      <c r="AK651" s="720" t="s">
        <v>1447</v>
      </c>
      <c r="AL651" s="807" t="s">
        <v>1465</v>
      </c>
      <c r="AM651" s="808"/>
      <c r="AN651" s="808"/>
      <c r="AO651" s="808"/>
      <c r="AP651" s="808"/>
      <c r="AQ651" s="809"/>
      <c r="AR651" s="719"/>
      <c r="AS651" s="719"/>
      <c r="AT651" s="721" t="s">
        <v>901</v>
      </c>
      <c r="AU651" s="719"/>
      <c r="AV651" s="722"/>
      <c r="AW651" s="807" t="s">
        <v>1476</v>
      </c>
      <c r="AX651" s="808"/>
      <c r="AY651" s="808"/>
      <c r="AZ651" s="808"/>
      <c r="BA651" s="809"/>
      <c r="BB651" s="719"/>
      <c r="BC651" s="723" t="s">
        <v>1477</v>
      </c>
      <c r="BD651" s="723" t="s">
        <v>1454</v>
      </c>
      <c r="BE651" s="724"/>
      <c r="BF651" s="807" t="s">
        <v>1445</v>
      </c>
      <c r="BG651" s="808"/>
      <c r="BH651" s="808"/>
      <c r="BI651" s="808"/>
      <c r="BJ651" s="808"/>
      <c r="BK651" s="808"/>
      <c r="BL651" s="809"/>
      <c r="BM651" s="725"/>
    </row>
    <row r="652" spans="1:65" ht="14.25">
      <c r="A652" s="803"/>
      <c r="B652" s="804"/>
      <c r="C652" s="726"/>
      <c r="D652" s="728"/>
      <c r="E652" s="728"/>
      <c r="F652" s="728"/>
      <c r="G652" s="728"/>
      <c r="H652" s="728"/>
      <c r="I652" s="728"/>
      <c r="J652" s="728"/>
      <c r="K652" s="728"/>
      <c r="L652" s="729"/>
      <c r="M652" s="728"/>
      <c r="N652" s="728"/>
      <c r="O652" s="728"/>
      <c r="P652" s="728"/>
      <c r="Q652" s="728"/>
      <c r="R652" s="728"/>
      <c r="S652" s="728"/>
      <c r="T652" s="728"/>
      <c r="U652" s="728"/>
      <c r="V652" s="728"/>
      <c r="W652" s="728"/>
      <c r="X652" s="728"/>
      <c r="Y652" s="728"/>
      <c r="Z652" s="728"/>
      <c r="AA652" s="728"/>
      <c r="AB652" s="728"/>
      <c r="AC652" s="730"/>
      <c r="AD652" s="729"/>
      <c r="AE652" s="728"/>
      <c r="AF652" s="728"/>
      <c r="AG652" s="728"/>
      <c r="AH652" s="728"/>
      <c r="AI652" s="728"/>
      <c r="AJ652" s="728"/>
      <c r="AK652" s="728"/>
      <c r="AL652" s="728"/>
      <c r="AM652" s="728"/>
      <c r="AN652" s="728"/>
      <c r="AO652" s="728"/>
      <c r="AP652" s="728"/>
      <c r="AQ652" s="728"/>
      <c r="AR652" s="730"/>
      <c r="AS652" s="728"/>
      <c r="AT652" s="728"/>
      <c r="AU652" s="730"/>
      <c r="AV652" s="728"/>
      <c r="AW652" s="728"/>
      <c r="AX652" s="728"/>
      <c r="AY652" s="728"/>
      <c r="AZ652" s="728"/>
      <c r="BA652" s="728"/>
      <c r="BB652" s="728"/>
      <c r="BC652" s="731"/>
      <c r="BD652" s="731"/>
      <c r="BE652" s="732"/>
      <c r="BF652" s="732"/>
      <c r="BG652" s="732"/>
      <c r="BH652" s="732"/>
      <c r="BI652" s="732"/>
      <c r="BJ652" s="732"/>
      <c r="BK652" s="732"/>
      <c r="BL652" s="732"/>
      <c r="BM652" s="733"/>
    </row>
    <row r="653" spans="1:65" ht="14.25">
      <c r="A653" s="810"/>
      <c r="B653" s="811"/>
      <c r="C653" s="711"/>
      <c r="D653" s="734"/>
      <c r="E653" s="734"/>
      <c r="F653" s="734"/>
      <c r="G653" s="734"/>
      <c r="H653" s="734"/>
      <c r="I653" s="734"/>
      <c r="J653" s="734"/>
      <c r="K653" s="734"/>
      <c r="L653" s="735"/>
      <c r="M653" s="734"/>
      <c r="N653" s="734"/>
      <c r="O653" s="734"/>
      <c r="P653" s="734"/>
      <c r="Q653" s="734"/>
      <c r="R653" s="734"/>
      <c r="S653" s="734"/>
      <c r="T653" s="734"/>
      <c r="U653" s="734"/>
      <c r="V653" s="734"/>
      <c r="W653" s="734"/>
      <c r="X653" s="734"/>
      <c r="Y653" s="734"/>
      <c r="Z653" s="734"/>
      <c r="AA653" s="734"/>
      <c r="AB653" s="734"/>
      <c r="AC653" s="736"/>
      <c r="AD653" s="735"/>
      <c r="AE653" s="734"/>
      <c r="AF653" s="734"/>
      <c r="AG653" s="734"/>
      <c r="AH653" s="734"/>
      <c r="AI653" s="734"/>
      <c r="AJ653" s="734"/>
      <c r="AK653" s="734"/>
      <c r="AL653" s="734"/>
      <c r="AM653" s="734"/>
      <c r="AN653" s="734"/>
      <c r="AO653" s="734"/>
      <c r="AP653" s="734"/>
      <c r="AQ653" s="734"/>
      <c r="AR653" s="736"/>
      <c r="AS653" s="734"/>
      <c r="AT653" s="734"/>
      <c r="AU653" s="736"/>
      <c r="AV653" s="734"/>
      <c r="AW653" s="734"/>
      <c r="AX653" s="734"/>
      <c r="AY653" s="734"/>
      <c r="AZ653" s="734"/>
      <c r="BA653" s="734"/>
      <c r="BB653" s="734"/>
      <c r="BC653" s="737"/>
      <c r="BD653" s="737"/>
      <c r="BE653" s="738"/>
      <c r="BF653" s="738"/>
      <c r="BG653" s="738"/>
      <c r="BH653" s="738"/>
      <c r="BI653" s="738"/>
      <c r="BJ653" s="738"/>
      <c r="BK653" s="738"/>
      <c r="BL653" s="738"/>
      <c r="BM653" s="716"/>
    </row>
    <row r="654" spans="1:65" ht="14.25">
      <c r="A654" s="814" t="s">
        <v>822</v>
      </c>
      <c r="B654" s="815"/>
      <c r="C654" s="717"/>
      <c r="D654" s="807" t="s">
        <v>1445</v>
      </c>
      <c r="E654" s="808"/>
      <c r="F654" s="808"/>
      <c r="G654" s="808"/>
      <c r="H654" s="808"/>
      <c r="I654" s="808"/>
      <c r="J654" s="809"/>
      <c r="K654" s="718"/>
      <c r="L654" s="719"/>
      <c r="M654" s="807" t="s">
        <v>1478</v>
      </c>
      <c r="N654" s="808"/>
      <c r="O654" s="808"/>
      <c r="P654" s="808"/>
      <c r="Q654" s="808"/>
      <c r="R654" s="809"/>
      <c r="S654" s="720" t="s">
        <v>1447</v>
      </c>
      <c r="T654" s="807" t="s">
        <v>1479</v>
      </c>
      <c r="U654" s="808"/>
      <c r="V654" s="809"/>
      <c r="W654" s="720" t="s">
        <v>1447</v>
      </c>
      <c r="X654" s="721" t="s">
        <v>1449</v>
      </c>
      <c r="Y654" s="720" t="s">
        <v>1447</v>
      </c>
      <c r="Z654" s="807" t="s">
        <v>1448</v>
      </c>
      <c r="AA654" s="808"/>
      <c r="AB654" s="809"/>
      <c r="AC654" s="719"/>
      <c r="AD654" s="719"/>
      <c r="AE654" s="807" t="s">
        <v>1465</v>
      </c>
      <c r="AF654" s="808"/>
      <c r="AG654" s="808"/>
      <c r="AH654" s="808"/>
      <c r="AI654" s="808"/>
      <c r="AJ654" s="809"/>
      <c r="AK654" s="720" t="s">
        <v>1447</v>
      </c>
      <c r="AL654" s="807" t="s">
        <v>1480</v>
      </c>
      <c r="AM654" s="808"/>
      <c r="AN654" s="808"/>
      <c r="AO654" s="808"/>
      <c r="AP654" s="808"/>
      <c r="AQ654" s="809"/>
      <c r="AR654" s="719"/>
      <c r="AS654" s="719"/>
      <c r="AT654" s="721" t="s">
        <v>901</v>
      </c>
      <c r="AU654" s="719"/>
      <c r="AV654" s="722"/>
      <c r="AW654" s="807" t="s">
        <v>1452</v>
      </c>
      <c r="AX654" s="808"/>
      <c r="AY654" s="808"/>
      <c r="AZ654" s="808"/>
      <c r="BA654" s="809"/>
      <c r="BB654" s="719"/>
      <c r="BC654" s="723" t="s">
        <v>1460</v>
      </c>
      <c r="BD654" s="723" t="s">
        <v>1454</v>
      </c>
      <c r="BE654" s="724"/>
      <c r="BF654" s="807" t="s">
        <v>1445</v>
      </c>
      <c r="BG654" s="808"/>
      <c r="BH654" s="808"/>
      <c r="BI654" s="808"/>
      <c r="BJ654" s="808"/>
      <c r="BK654" s="808"/>
      <c r="BL654" s="809"/>
      <c r="BM654" s="725"/>
    </row>
    <row r="655" spans="1:65" ht="14.25">
      <c r="A655" s="803"/>
      <c r="B655" s="804"/>
      <c r="C655" s="726"/>
      <c r="D655" s="728"/>
      <c r="E655" s="728"/>
      <c r="F655" s="728"/>
      <c r="G655" s="728"/>
      <c r="H655" s="728"/>
      <c r="I655" s="728"/>
      <c r="J655" s="728"/>
      <c r="K655" s="728"/>
      <c r="L655" s="729"/>
      <c r="M655" s="728"/>
      <c r="N655" s="728"/>
      <c r="O655" s="728"/>
      <c r="P655" s="728"/>
      <c r="Q655" s="728"/>
      <c r="R655" s="728"/>
      <c r="S655" s="728"/>
      <c r="T655" s="728"/>
      <c r="U655" s="728"/>
      <c r="V655" s="728"/>
      <c r="W655" s="728"/>
      <c r="X655" s="728"/>
      <c r="Y655" s="728"/>
      <c r="Z655" s="728"/>
      <c r="AA655" s="728"/>
      <c r="AB655" s="728"/>
      <c r="AC655" s="730"/>
      <c r="AD655" s="729"/>
      <c r="AE655" s="728"/>
      <c r="AF655" s="728"/>
      <c r="AG655" s="728"/>
      <c r="AH655" s="728"/>
      <c r="AI655" s="728"/>
      <c r="AJ655" s="728"/>
      <c r="AK655" s="728"/>
      <c r="AL655" s="728"/>
      <c r="AM655" s="728"/>
      <c r="AN655" s="728"/>
      <c r="AO655" s="728"/>
      <c r="AP655" s="728"/>
      <c r="AQ655" s="728"/>
      <c r="AR655" s="730"/>
      <c r="AS655" s="728"/>
      <c r="AT655" s="728"/>
      <c r="AU655" s="730"/>
      <c r="AV655" s="728"/>
      <c r="AW655" s="728"/>
      <c r="AX655" s="728"/>
      <c r="AY655" s="728"/>
      <c r="AZ655" s="728"/>
      <c r="BA655" s="728"/>
      <c r="BB655" s="728"/>
      <c r="BC655" s="731"/>
      <c r="BD655" s="739"/>
      <c r="BE655" s="740"/>
      <c r="BF655" s="740"/>
      <c r="BG655" s="740"/>
      <c r="BH655" s="740"/>
      <c r="BI655" s="740"/>
      <c r="BJ655" s="740"/>
      <c r="BK655" s="740"/>
      <c r="BL655" s="740"/>
      <c r="BM655" s="733"/>
    </row>
    <row r="656" spans="1:65" ht="14.25">
      <c r="A656" s="810"/>
      <c r="B656" s="811"/>
      <c r="C656" s="711"/>
      <c r="D656" s="734"/>
      <c r="E656" s="734"/>
      <c r="F656" s="734"/>
      <c r="G656" s="734"/>
      <c r="H656" s="734"/>
      <c r="I656" s="734"/>
      <c r="J656" s="734"/>
      <c r="K656" s="734"/>
      <c r="L656" s="735"/>
      <c r="M656" s="734"/>
      <c r="N656" s="734"/>
      <c r="O656" s="734"/>
      <c r="P656" s="734"/>
      <c r="Q656" s="734"/>
      <c r="R656" s="734"/>
      <c r="S656" s="734"/>
      <c r="T656" s="734"/>
      <c r="U656" s="734"/>
      <c r="V656" s="734"/>
      <c r="W656" s="734"/>
      <c r="X656" s="734"/>
      <c r="Y656" s="734"/>
      <c r="Z656" s="734"/>
      <c r="AA656" s="734"/>
      <c r="AB656" s="734"/>
      <c r="AC656" s="736"/>
      <c r="AD656" s="735"/>
      <c r="AE656" s="734"/>
      <c r="AF656" s="734"/>
      <c r="AG656" s="734"/>
      <c r="AH656" s="734"/>
      <c r="AI656" s="734"/>
      <c r="AJ656" s="734"/>
      <c r="AK656" s="734"/>
      <c r="AL656" s="734"/>
      <c r="AM656" s="734"/>
      <c r="AN656" s="734"/>
      <c r="AO656" s="734"/>
      <c r="AP656" s="734"/>
      <c r="AQ656" s="734"/>
      <c r="AR656" s="736"/>
      <c r="AS656" s="734"/>
      <c r="AT656" s="734"/>
      <c r="AU656" s="736"/>
      <c r="AV656" s="734"/>
      <c r="AW656" s="734"/>
      <c r="AX656" s="734"/>
      <c r="AY656" s="734"/>
      <c r="AZ656" s="734"/>
      <c r="BA656" s="734"/>
      <c r="BB656" s="734"/>
      <c r="BC656" s="737"/>
      <c r="BD656" s="742"/>
      <c r="BE656" s="743"/>
      <c r="BF656" s="743"/>
      <c r="BG656" s="743"/>
      <c r="BH656" s="743"/>
      <c r="BI656" s="743"/>
      <c r="BJ656" s="743"/>
      <c r="BK656" s="743"/>
      <c r="BL656" s="743"/>
      <c r="BM656" s="716"/>
    </row>
    <row r="657" spans="1:65" ht="14.25">
      <c r="A657" s="814" t="s">
        <v>696</v>
      </c>
      <c r="B657" s="815"/>
      <c r="C657" s="717"/>
      <c r="D657" s="807" t="s">
        <v>1445</v>
      </c>
      <c r="E657" s="808"/>
      <c r="F657" s="808"/>
      <c r="G657" s="808"/>
      <c r="H657" s="808"/>
      <c r="I657" s="808"/>
      <c r="J657" s="809"/>
      <c r="K657" s="718"/>
      <c r="L657" s="719"/>
      <c r="M657" s="807" t="s">
        <v>1481</v>
      </c>
      <c r="N657" s="808"/>
      <c r="O657" s="808"/>
      <c r="P657" s="808"/>
      <c r="Q657" s="808"/>
      <c r="R657" s="809"/>
      <c r="S657" s="720" t="s">
        <v>1447</v>
      </c>
      <c r="T657" s="807" t="s">
        <v>1448</v>
      </c>
      <c r="U657" s="808"/>
      <c r="V657" s="809"/>
      <c r="W657" s="720" t="s">
        <v>1447</v>
      </c>
      <c r="X657" s="721" t="s">
        <v>1449</v>
      </c>
      <c r="Y657" s="720" t="s">
        <v>1447</v>
      </c>
      <c r="Z657" s="807" t="s">
        <v>1448</v>
      </c>
      <c r="AA657" s="808"/>
      <c r="AB657" s="809"/>
      <c r="AC657" s="719"/>
      <c r="AD657" s="719"/>
      <c r="AE657" s="807" t="s">
        <v>1482</v>
      </c>
      <c r="AF657" s="808"/>
      <c r="AG657" s="808"/>
      <c r="AH657" s="808"/>
      <c r="AI657" s="808"/>
      <c r="AJ657" s="809"/>
      <c r="AK657" s="720" t="s">
        <v>1447</v>
      </c>
      <c r="AL657" s="807" t="s">
        <v>1480</v>
      </c>
      <c r="AM657" s="808"/>
      <c r="AN657" s="808"/>
      <c r="AO657" s="808"/>
      <c r="AP657" s="808"/>
      <c r="AQ657" s="809"/>
      <c r="AR657" s="719"/>
      <c r="AS657" s="719"/>
      <c r="AT657" s="721" t="s">
        <v>901</v>
      </c>
      <c r="AU657" s="719"/>
      <c r="AV657" s="722"/>
      <c r="AW657" s="807" t="s">
        <v>1452</v>
      </c>
      <c r="AX657" s="808"/>
      <c r="AY657" s="808"/>
      <c r="AZ657" s="808"/>
      <c r="BA657" s="809"/>
      <c r="BB657" s="719"/>
      <c r="BC657" s="723" t="s">
        <v>1483</v>
      </c>
      <c r="BD657" s="723" t="s">
        <v>1454</v>
      </c>
      <c r="BE657" s="724"/>
      <c r="BF657" s="807" t="s">
        <v>1445</v>
      </c>
      <c r="BG657" s="808"/>
      <c r="BH657" s="808"/>
      <c r="BI657" s="808"/>
      <c r="BJ657" s="808"/>
      <c r="BK657" s="808"/>
      <c r="BL657" s="809"/>
      <c r="BM657" s="725"/>
    </row>
    <row r="658" spans="1:65" ht="14.25">
      <c r="A658" s="803"/>
      <c r="B658" s="804"/>
      <c r="C658" s="726"/>
      <c r="D658" s="728"/>
      <c r="E658" s="728"/>
      <c r="F658" s="728"/>
      <c r="G658" s="728"/>
      <c r="H658" s="728"/>
      <c r="I658" s="728"/>
      <c r="J658" s="728"/>
      <c r="K658" s="728"/>
      <c r="L658" s="729"/>
      <c r="M658" s="728"/>
      <c r="N658" s="728"/>
      <c r="O658" s="728"/>
      <c r="P658" s="728"/>
      <c r="Q658" s="728"/>
      <c r="R658" s="728"/>
      <c r="S658" s="728"/>
      <c r="T658" s="728"/>
      <c r="U658" s="728"/>
      <c r="V658" s="728"/>
      <c r="W658" s="728"/>
      <c r="X658" s="728"/>
      <c r="Y658" s="728"/>
      <c r="Z658" s="728"/>
      <c r="AA658" s="728"/>
      <c r="AB658" s="728"/>
      <c r="AC658" s="730"/>
      <c r="AD658" s="729"/>
      <c r="AE658" s="728"/>
      <c r="AF658" s="728"/>
      <c r="AG658" s="728"/>
      <c r="AH658" s="728"/>
      <c r="AI658" s="728"/>
      <c r="AJ658" s="728"/>
      <c r="AK658" s="728"/>
      <c r="AL658" s="728"/>
      <c r="AM658" s="728"/>
      <c r="AN658" s="728"/>
      <c r="AO658" s="728"/>
      <c r="AP658" s="728"/>
      <c r="AQ658" s="728"/>
      <c r="AR658" s="730"/>
      <c r="AS658" s="728"/>
      <c r="AT658" s="728"/>
      <c r="AU658" s="730"/>
      <c r="AV658" s="728"/>
      <c r="AW658" s="728"/>
      <c r="AX658" s="728"/>
      <c r="AY658" s="728"/>
      <c r="AZ658" s="728"/>
      <c r="BA658" s="728"/>
      <c r="BB658" s="728"/>
      <c r="BC658" s="739"/>
      <c r="BD658" s="739"/>
      <c r="BE658" s="740"/>
      <c r="BF658" s="740"/>
      <c r="BG658" s="740"/>
      <c r="BH658" s="740"/>
      <c r="BI658" s="740"/>
      <c r="BJ658" s="740"/>
      <c r="BK658" s="740"/>
      <c r="BL658" s="740"/>
      <c r="BM658" s="733"/>
    </row>
    <row r="659" spans="1:65" ht="14.25">
      <c r="A659" s="810"/>
      <c r="B659" s="811"/>
      <c r="C659" s="711"/>
      <c r="D659" s="734"/>
      <c r="E659" s="734"/>
      <c r="F659" s="734"/>
      <c r="G659" s="734"/>
      <c r="H659" s="734"/>
      <c r="I659" s="734"/>
      <c r="J659" s="734"/>
      <c r="K659" s="734"/>
      <c r="L659" s="735"/>
      <c r="M659" s="734"/>
      <c r="N659" s="734"/>
      <c r="O659" s="734"/>
      <c r="P659" s="734"/>
      <c r="Q659" s="734"/>
      <c r="R659" s="734"/>
      <c r="S659" s="734"/>
      <c r="T659" s="734"/>
      <c r="U659" s="734"/>
      <c r="V659" s="734"/>
      <c r="W659" s="734"/>
      <c r="X659" s="734"/>
      <c r="Y659" s="734"/>
      <c r="Z659" s="734"/>
      <c r="AA659" s="734"/>
      <c r="AB659" s="734"/>
      <c r="AC659" s="736"/>
      <c r="AD659" s="735"/>
      <c r="AE659" s="734"/>
      <c r="AF659" s="734"/>
      <c r="AG659" s="734"/>
      <c r="AH659" s="734"/>
      <c r="AI659" s="734"/>
      <c r="AJ659" s="734"/>
      <c r="AK659" s="734"/>
      <c r="AL659" s="734"/>
      <c r="AM659" s="734"/>
      <c r="AN659" s="734"/>
      <c r="AO659" s="734"/>
      <c r="AP659" s="734"/>
      <c r="AQ659" s="734"/>
      <c r="AR659" s="736"/>
      <c r="AS659" s="734"/>
      <c r="AT659" s="734"/>
      <c r="AU659" s="736"/>
      <c r="AV659" s="734"/>
      <c r="AW659" s="734"/>
      <c r="AX659" s="734"/>
      <c r="AY659" s="734"/>
      <c r="AZ659" s="734"/>
      <c r="BA659" s="734"/>
      <c r="BB659" s="734"/>
      <c r="BC659" s="742"/>
      <c r="BD659" s="742"/>
      <c r="BE659" s="743"/>
      <c r="BF659" s="743"/>
      <c r="BG659" s="743"/>
      <c r="BH659" s="743"/>
      <c r="BI659" s="743"/>
      <c r="BJ659" s="743"/>
      <c r="BK659" s="743"/>
      <c r="BL659" s="743"/>
      <c r="BM659" s="716"/>
    </row>
    <row r="660" spans="1:65" ht="14.25">
      <c r="A660" s="814" t="s">
        <v>825</v>
      </c>
      <c r="B660" s="815"/>
      <c r="C660" s="717"/>
      <c r="D660" s="807" t="s">
        <v>1445</v>
      </c>
      <c r="E660" s="808"/>
      <c r="F660" s="808"/>
      <c r="G660" s="808"/>
      <c r="H660" s="808"/>
      <c r="I660" s="808"/>
      <c r="J660" s="809"/>
      <c r="K660" s="718"/>
      <c r="L660" s="719"/>
      <c r="M660" s="807" t="s">
        <v>1484</v>
      </c>
      <c r="N660" s="808"/>
      <c r="O660" s="808"/>
      <c r="P660" s="808"/>
      <c r="Q660" s="808"/>
      <c r="R660" s="809"/>
      <c r="S660" s="720" t="s">
        <v>1447</v>
      </c>
      <c r="T660" s="807" t="s">
        <v>1448</v>
      </c>
      <c r="U660" s="808"/>
      <c r="V660" s="809"/>
      <c r="W660" s="720" t="s">
        <v>1447</v>
      </c>
      <c r="X660" s="721" t="s">
        <v>1449</v>
      </c>
      <c r="Y660" s="720" t="s">
        <v>1447</v>
      </c>
      <c r="Z660" s="807" t="s">
        <v>1448</v>
      </c>
      <c r="AA660" s="808"/>
      <c r="AB660" s="809"/>
      <c r="AC660" s="719"/>
      <c r="AD660" s="719"/>
      <c r="AE660" s="807" t="s">
        <v>1473</v>
      </c>
      <c r="AF660" s="808"/>
      <c r="AG660" s="808"/>
      <c r="AH660" s="808"/>
      <c r="AI660" s="808"/>
      <c r="AJ660" s="809"/>
      <c r="AK660" s="720" t="s">
        <v>1447</v>
      </c>
      <c r="AL660" s="807" t="s">
        <v>1480</v>
      </c>
      <c r="AM660" s="808"/>
      <c r="AN660" s="808"/>
      <c r="AO660" s="808"/>
      <c r="AP660" s="808"/>
      <c r="AQ660" s="809"/>
      <c r="AR660" s="719"/>
      <c r="AS660" s="719"/>
      <c r="AT660" s="721" t="s">
        <v>901</v>
      </c>
      <c r="AU660" s="719"/>
      <c r="AV660" s="722"/>
      <c r="AW660" s="807" t="s">
        <v>1452</v>
      </c>
      <c r="AX660" s="808"/>
      <c r="AY660" s="808"/>
      <c r="AZ660" s="808"/>
      <c r="BA660" s="809"/>
      <c r="BB660" s="719"/>
      <c r="BC660" s="723" t="s">
        <v>1483</v>
      </c>
      <c r="BD660" s="723" t="s">
        <v>1454</v>
      </c>
      <c r="BE660" s="724"/>
      <c r="BF660" s="807" t="s">
        <v>1445</v>
      </c>
      <c r="BG660" s="808"/>
      <c r="BH660" s="808"/>
      <c r="BI660" s="808"/>
      <c r="BJ660" s="808"/>
      <c r="BK660" s="808"/>
      <c r="BL660" s="809"/>
      <c r="BM660" s="725"/>
    </row>
    <row r="661" spans="1:65" ht="14.25">
      <c r="A661" s="803"/>
      <c r="B661" s="804"/>
      <c r="C661" s="726"/>
      <c r="D661" s="728"/>
      <c r="E661" s="728"/>
      <c r="F661" s="728"/>
      <c r="G661" s="728"/>
      <c r="H661" s="728"/>
      <c r="I661" s="728"/>
      <c r="J661" s="728"/>
      <c r="K661" s="728"/>
      <c r="L661" s="729"/>
      <c r="M661" s="728"/>
      <c r="N661" s="728"/>
      <c r="O661" s="728"/>
      <c r="P661" s="728"/>
      <c r="Q661" s="728"/>
      <c r="R661" s="728"/>
      <c r="S661" s="728"/>
      <c r="T661" s="728"/>
      <c r="U661" s="728"/>
      <c r="V661" s="728"/>
      <c r="W661" s="728"/>
      <c r="X661" s="728"/>
      <c r="Y661" s="728"/>
      <c r="Z661" s="728"/>
      <c r="AA661" s="728"/>
      <c r="AB661" s="728"/>
      <c r="AC661" s="730"/>
      <c r="AD661" s="729"/>
      <c r="AE661" s="728"/>
      <c r="AF661" s="728"/>
      <c r="AG661" s="728"/>
      <c r="AH661" s="728"/>
      <c r="AI661" s="728"/>
      <c r="AJ661" s="728"/>
      <c r="AK661" s="728"/>
      <c r="AL661" s="728"/>
      <c r="AM661" s="728"/>
      <c r="AN661" s="728"/>
      <c r="AO661" s="728"/>
      <c r="AP661" s="728"/>
      <c r="AQ661" s="728"/>
      <c r="AR661" s="730"/>
      <c r="AS661" s="728"/>
      <c r="AT661" s="728"/>
      <c r="AU661" s="730"/>
      <c r="AV661" s="728"/>
      <c r="AW661" s="728"/>
      <c r="AX661" s="728"/>
      <c r="AY661" s="728"/>
      <c r="AZ661" s="728"/>
      <c r="BA661" s="728"/>
      <c r="BB661" s="728"/>
      <c r="BC661" s="731"/>
      <c r="BD661" s="731"/>
      <c r="BE661" s="732"/>
      <c r="BF661" s="732"/>
      <c r="BG661" s="732"/>
      <c r="BH661" s="732"/>
      <c r="BI661" s="732"/>
      <c r="BJ661" s="732"/>
      <c r="BK661" s="732"/>
      <c r="BL661" s="732"/>
      <c r="BM661" s="733"/>
    </row>
    <row r="662" spans="1:65" ht="14.25">
      <c r="A662" s="810"/>
      <c r="B662" s="811"/>
      <c r="C662" s="711"/>
      <c r="D662" s="734"/>
      <c r="E662" s="734"/>
      <c r="F662" s="734"/>
      <c r="G662" s="734"/>
      <c r="H662" s="734"/>
      <c r="I662" s="734"/>
      <c r="J662" s="734"/>
      <c r="K662" s="734"/>
      <c r="L662" s="735"/>
      <c r="M662" s="734"/>
      <c r="N662" s="734"/>
      <c r="O662" s="734"/>
      <c r="P662" s="734"/>
      <c r="Q662" s="734"/>
      <c r="R662" s="734"/>
      <c r="S662" s="734"/>
      <c r="T662" s="734"/>
      <c r="U662" s="734"/>
      <c r="V662" s="734"/>
      <c r="W662" s="734"/>
      <c r="X662" s="734"/>
      <c r="Y662" s="734"/>
      <c r="Z662" s="734"/>
      <c r="AA662" s="734"/>
      <c r="AB662" s="734"/>
      <c r="AC662" s="736"/>
      <c r="AD662" s="735"/>
      <c r="AE662" s="734"/>
      <c r="AF662" s="734"/>
      <c r="AG662" s="734"/>
      <c r="AH662" s="734"/>
      <c r="AI662" s="734"/>
      <c r="AJ662" s="734"/>
      <c r="AK662" s="734"/>
      <c r="AL662" s="734"/>
      <c r="AM662" s="734"/>
      <c r="AN662" s="734"/>
      <c r="AO662" s="734"/>
      <c r="AP662" s="734"/>
      <c r="AQ662" s="734"/>
      <c r="AR662" s="736"/>
      <c r="AS662" s="734"/>
      <c r="AT662" s="734"/>
      <c r="AU662" s="736"/>
      <c r="AV662" s="734"/>
      <c r="AW662" s="734"/>
      <c r="AX662" s="734"/>
      <c r="AY662" s="734"/>
      <c r="AZ662" s="734"/>
      <c r="BA662" s="734"/>
      <c r="BB662" s="734"/>
      <c r="BC662" s="737"/>
      <c r="BD662" s="737"/>
      <c r="BE662" s="738"/>
      <c r="BF662" s="738"/>
      <c r="BG662" s="738"/>
      <c r="BH662" s="738"/>
      <c r="BI662" s="738"/>
      <c r="BJ662" s="738"/>
      <c r="BK662" s="738"/>
      <c r="BL662" s="738"/>
      <c r="BM662" s="716"/>
    </row>
    <row r="663" spans="1:65" ht="14.25">
      <c r="A663" s="814" t="s">
        <v>806</v>
      </c>
      <c r="B663" s="815"/>
      <c r="C663" s="717"/>
      <c r="D663" s="807" t="s">
        <v>1445</v>
      </c>
      <c r="E663" s="808"/>
      <c r="F663" s="808"/>
      <c r="G663" s="808"/>
      <c r="H663" s="808"/>
      <c r="I663" s="808"/>
      <c r="J663" s="809"/>
      <c r="K663" s="718"/>
      <c r="L663" s="719"/>
      <c r="M663" s="807" t="s">
        <v>1485</v>
      </c>
      <c r="N663" s="808"/>
      <c r="O663" s="808"/>
      <c r="P663" s="808"/>
      <c r="Q663" s="808"/>
      <c r="R663" s="809"/>
      <c r="S663" s="720" t="s">
        <v>1447</v>
      </c>
      <c r="T663" s="807" t="s">
        <v>1448</v>
      </c>
      <c r="U663" s="808"/>
      <c r="V663" s="809"/>
      <c r="W663" s="720" t="s">
        <v>1447</v>
      </c>
      <c r="X663" s="721" t="s">
        <v>1449</v>
      </c>
      <c r="Y663" s="720" t="s">
        <v>1447</v>
      </c>
      <c r="Z663" s="807" t="s">
        <v>1448</v>
      </c>
      <c r="AA663" s="808"/>
      <c r="AB663" s="809"/>
      <c r="AC663" s="719"/>
      <c r="AD663" s="719"/>
      <c r="AE663" s="807" t="s">
        <v>1473</v>
      </c>
      <c r="AF663" s="808"/>
      <c r="AG663" s="808"/>
      <c r="AH663" s="808"/>
      <c r="AI663" s="808"/>
      <c r="AJ663" s="809"/>
      <c r="AK663" s="720" t="s">
        <v>1447</v>
      </c>
      <c r="AL663" s="807" t="s">
        <v>1480</v>
      </c>
      <c r="AM663" s="808"/>
      <c r="AN663" s="808"/>
      <c r="AO663" s="808"/>
      <c r="AP663" s="808"/>
      <c r="AQ663" s="809"/>
      <c r="AR663" s="719"/>
      <c r="AS663" s="719"/>
      <c r="AT663" s="721" t="s">
        <v>901</v>
      </c>
      <c r="AU663" s="719"/>
      <c r="AV663" s="722"/>
      <c r="AW663" s="807" t="s">
        <v>1452</v>
      </c>
      <c r="AX663" s="808"/>
      <c r="AY663" s="808"/>
      <c r="AZ663" s="808"/>
      <c r="BA663" s="809"/>
      <c r="BB663" s="719"/>
      <c r="BC663" s="723" t="s">
        <v>1462</v>
      </c>
      <c r="BD663" s="723" t="s">
        <v>1454</v>
      </c>
      <c r="BE663" s="724"/>
      <c r="BF663" s="807" t="s">
        <v>1445</v>
      </c>
      <c r="BG663" s="808"/>
      <c r="BH663" s="808"/>
      <c r="BI663" s="808"/>
      <c r="BJ663" s="808"/>
      <c r="BK663" s="808"/>
      <c r="BL663" s="809"/>
      <c r="BM663" s="725"/>
    </row>
    <row r="664" spans="1:65" ht="14.25">
      <c r="A664" s="803"/>
      <c r="B664" s="804"/>
      <c r="C664" s="726"/>
      <c r="D664" s="728"/>
      <c r="E664" s="728"/>
      <c r="F664" s="728"/>
      <c r="G664" s="728"/>
      <c r="H664" s="728"/>
      <c r="I664" s="728"/>
      <c r="J664" s="728"/>
      <c r="K664" s="728"/>
      <c r="L664" s="729"/>
      <c r="M664" s="728"/>
      <c r="N664" s="728"/>
      <c r="O664" s="728"/>
      <c r="P664" s="728"/>
      <c r="Q664" s="728"/>
      <c r="R664" s="728"/>
      <c r="S664" s="728"/>
      <c r="T664" s="728"/>
      <c r="U664" s="728"/>
      <c r="V664" s="728"/>
      <c r="W664" s="728"/>
      <c r="X664" s="728"/>
      <c r="Y664" s="728"/>
      <c r="Z664" s="728"/>
      <c r="AA664" s="728"/>
      <c r="AB664" s="728"/>
      <c r="AC664" s="730"/>
      <c r="AD664" s="729"/>
      <c r="AE664" s="728"/>
      <c r="AF664" s="728"/>
      <c r="AG664" s="728"/>
      <c r="AH664" s="728"/>
      <c r="AI664" s="728"/>
      <c r="AJ664" s="728"/>
      <c r="AK664" s="728"/>
      <c r="AL664" s="728"/>
      <c r="AM664" s="728"/>
      <c r="AN664" s="728"/>
      <c r="AO664" s="728"/>
      <c r="AP664" s="728"/>
      <c r="AQ664" s="728"/>
      <c r="AR664" s="730"/>
      <c r="AS664" s="728"/>
      <c r="AT664" s="728"/>
      <c r="AU664" s="730"/>
      <c r="AV664" s="728"/>
      <c r="AW664" s="728"/>
      <c r="AX664" s="728"/>
      <c r="AY664" s="728"/>
      <c r="AZ664" s="728"/>
      <c r="BA664" s="728"/>
      <c r="BB664" s="728"/>
      <c r="BC664" s="731"/>
      <c r="BD664" s="739"/>
      <c r="BE664" s="740"/>
      <c r="BF664" s="740"/>
      <c r="BG664" s="740"/>
      <c r="BH664" s="740"/>
      <c r="BI664" s="740"/>
      <c r="BJ664" s="740"/>
      <c r="BK664" s="740"/>
      <c r="BL664" s="740"/>
      <c r="BM664" s="733"/>
    </row>
    <row r="665" spans="1:65" ht="14.25">
      <c r="A665" s="810"/>
      <c r="B665" s="811"/>
      <c r="C665" s="711"/>
      <c r="D665" s="734"/>
      <c r="E665" s="734"/>
      <c r="F665" s="734"/>
      <c r="G665" s="734"/>
      <c r="H665" s="734"/>
      <c r="I665" s="734"/>
      <c r="J665" s="734"/>
      <c r="K665" s="734"/>
      <c r="L665" s="735"/>
      <c r="M665" s="734"/>
      <c r="N665" s="734"/>
      <c r="O665" s="734"/>
      <c r="P665" s="734"/>
      <c r="Q665" s="734"/>
      <c r="R665" s="734"/>
      <c r="S665" s="734"/>
      <c r="T665" s="734"/>
      <c r="U665" s="734"/>
      <c r="V665" s="734"/>
      <c r="W665" s="734"/>
      <c r="X665" s="734"/>
      <c r="Y665" s="734"/>
      <c r="Z665" s="734"/>
      <c r="AA665" s="734"/>
      <c r="AB665" s="734"/>
      <c r="AC665" s="736"/>
      <c r="AD665" s="735"/>
      <c r="AE665" s="734"/>
      <c r="AF665" s="734"/>
      <c r="AG665" s="734"/>
      <c r="AH665" s="734"/>
      <c r="AI665" s="734"/>
      <c r="AJ665" s="734"/>
      <c r="AK665" s="734"/>
      <c r="AL665" s="734"/>
      <c r="AM665" s="734"/>
      <c r="AN665" s="734"/>
      <c r="AO665" s="734"/>
      <c r="AP665" s="734"/>
      <c r="AQ665" s="734"/>
      <c r="AR665" s="736"/>
      <c r="AS665" s="734"/>
      <c r="AT665" s="734"/>
      <c r="AU665" s="736"/>
      <c r="AV665" s="734"/>
      <c r="AW665" s="734"/>
      <c r="AX665" s="734"/>
      <c r="AY665" s="734"/>
      <c r="AZ665" s="734"/>
      <c r="BA665" s="734"/>
      <c r="BB665" s="734"/>
      <c r="BC665" s="737"/>
      <c r="BD665" s="742"/>
      <c r="BE665" s="743"/>
      <c r="BF665" s="743"/>
      <c r="BG665" s="743"/>
      <c r="BH665" s="743"/>
      <c r="BI665" s="743"/>
      <c r="BJ665" s="743"/>
      <c r="BK665" s="743"/>
      <c r="BL665" s="743"/>
      <c r="BM665" s="716"/>
    </row>
    <row r="666" spans="1:65" ht="14.25">
      <c r="A666" s="814" t="s">
        <v>808</v>
      </c>
      <c r="B666" s="815"/>
      <c r="C666" s="717"/>
      <c r="D666" s="807" t="s">
        <v>1445</v>
      </c>
      <c r="E666" s="808"/>
      <c r="F666" s="808"/>
      <c r="G666" s="808"/>
      <c r="H666" s="808"/>
      <c r="I666" s="808"/>
      <c r="J666" s="809"/>
      <c r="K666" s="718"/>
      <c r="L666" s="719"/>
      <c r="M666" s="807" t="s">
        <v>1486</v>
      </c>
      <c r="N666" s="808"/>
      <c r="O666" s="808"/>
      <c r="P666" s="808"/>
      <c r="Q666" s="808"/>
      <c r="R666" s="809"/>
      <c r="S666" s="720" t="s">
        <v>1447</v>
      </c>
      <c r="T666" s="807" t="s">
        <v>1448</v>
      </c>
      <c r="U666" s="808"/>
      <c r="V666" s="809"/>
      <c r="W666" s="720" t="s">
        <v>1447</v>
      </c>
      <c r="X666" s="721" t="s">
        <v>1449</v>
      </c>
      <c r="Y666" s="720" t="s">
        <v>1447</v>
      </c>
      <c r="Z666" s="807" t="s">
        <v>1448</v>
      </c>
      <c r="AA666" s="808"/>
      <c r="AB666" s="809"/>
      <c r="AC666" s="719"/>
      <c r="AD666" s="719"/>
      <c r="AE666" s="807" t="s">
        <v>1480</v>
      </c>
      <c r="AF666" s="808"/>
      <c r="AG666" s="808"/>
      <c r="AH666" s="808"/>
      <c r="AI666" s="808"/>
      <c r="AJ666" s="809"/>
      <c r="AK666" s="720" t="s">
        <v>1447</v>
      </c>
      <c r="AL666" s="807" t="s">
        <v>1450</v>
      </c>
      <c r="AM666" s="808"/>
      <c r="AN666" s="808"/>
      <c r="AO666" s="808"/>
      <c r="AP666" s="808"/>
      <c r="AQ666" s="809"/>
      <c r="AR666" s="719"/>
      <c r="AS666" s="719"/>
      <c r="AT666" s="721" t="s">
        <v>901</v>
      </c>
      <c r="AU666" s="719"/>
      <c r="AV666" s="722"/>
      <c r="AW666" s="807" t="s">
        <v>1452</v>
      </c>
      <c r="AX666" s="808"/>
      <c r="AY666" s="808"/>
      <c r="AZ666" s="808"/>
      <c r="BA666" s="809"/>
      <c r="BB666" s="719"/>
      <c r="BC666" s="723" t="s">
        <v>1462</v>
      </c>
      <c r="BD666" s="723" t="s">
        <v>1454</v>
      </c>
      <c r="BE666" s="724"/>
      <c r="BF666" s="807" t="s">
        <v>1445</v>
      </c>
      <c r="BG666" s="808"/>
      <c r="BH666" s="808"/>
      <c r="BI666" s="808"/>
      <c r="BJ666" s="808"/>
      <c r="BK666" s="808"/>
      <c r="BL666" s="809"/>
      <c r="BM666" s="725"/>
    </row>
    <row r="667" spans="1:65" ht="14.25">
      <c r="A667" s="803"/>
      <c r="B667" s="804"/>
      <c r="C667" s="726"/>
      <c r="D667" s="728"/>
      <c r="E667" s="728"/>
      <c r="F667" s="728"/>
      <c r="G667" s="728"/>
      <c r="H667" s="728"/>
      <c r="I667" s="728"/>
      <c r="J667" s="728"/>
      <c r="K667" s="728"/>
      <c r="L667" s="729"/>
      <c r="M667" s="728"/>
      <c r="N667" s="728"/>
      <c r="O667" s="728"/>
      <c r="P667" s="728"/>
      <c r="Q667" s="728"/>
      <c r="R667" s="728"/>
      <c r="S667" s="728"/>
      <c r="T667" s="728"/>
      <c r="U667" s="728"/>
      <c r="V667" s="728"/>
      <c r="W667" s="728"/>
      <c r="X667" s="728"/>
      <c r="Y667" s="728"/>
      <c r="Z667" s="728"/>
      <c r="AA667" s="728"/>
      <c r="AB667" s="728"/>
      <c r="AC667" s="730"/>
      <c r="AD667" s="729"/>
      <c r="AE667" s="728"/>
      <c r="AF667" s="728"/>
      <c r="AG667" s="728"/>
      <c r="AH667" s="728"/>
      <c r="AI667" s="728"/>
      <c r="AJ667" s="728"/>
      <c r="AK667" s="728"/>
      <c r="AL667" s="728"/>
      <c r="AM667" s="728"/>
      <c r="AN667" s="728"/>
      <c r="AO667" s="728"/>
      <c r="AP667" s="728"/>
      <c r="AQ667" s="728"/>
      <c r="AR667" s="730"/>
      <c r="AS667" s="728"/>
      <c r="AT667" s="728"/>
      <c r="AU667" s="730"/>
      <c r="AV667" s="728"/>
      <c r="AW667" s="728"/>
      <c r="AX667" s="728"/>
      <c r="AY667" s="728"/>
      <c r="AZ667" s="728"/>
      <c r="BA667" s="728"/>
      <c r="BB667" s="728"/>
      <c r="BC667" s="739"/>
      <c r="BD667" s="739"/>
      <c r="BE667" s="740"/>
      <c r="BF667" s="740"/>
      <c r="BG667" s="740"/>
      <c r="BH667" s="740"/>
      <c r="BI667" s="740"/>
      <c r="BJ667" s="740"/>
      <c r="BK667" s="740"/>
      <c r="BL667" s="740"/>
      <c r="BM667" s="741"/>
    </row>
    <row r="668" spans="1:65" ht="14.25">
      <c r="A668" s="810"/>
      <c r="B668" s="811"/>
      <c r="C668" s="711"/>
      <c r="D668" s="734"/>
      <c r="E668" s="734"/>
      <c r="F668" s="734"/>
      <c r="G668" s="734"/>
      <c r="H668" s="734"/>
      <c r="I668" s="734"/>
      <c r="J668" s="734"/>
      <c r="K668" s="734"/>
      <c r="L668" s="735"/>
      <c r="M668" s="734"/>
      <c r="N668" s="734"/>
      <c r="O668" s="734"/>
      <c r="P668" s="734"/>
      <c r="Q668" s="734"/>
      <c r="R668" s="734"/>
      <c r="S668" s="734"/>
      <c r="T668" s="734"/>
      <c r="U668" s="734"/>
      <c r="V668" s="734"/>
      <c r="W668" s="734"/>
      <c r="X668" s="734"/>
      <c r="Y668" s="734"/>
      <c r="Z668" s="734"/>
      <c r="AA668" s="734"/>
      <c r="AB668" s="734"/>
      <c r="AC668" s="736"/>
      <c r="AD668" s="735"/>
      <c r="AE668" s="734"/>
      <c r="AF668" s="734"/>
      <c r="AG668" s="734"/>
      <c r="AH668" s="734"/>
      <c r="AI668" s="734"/>
      <c r="AJ668" s="734"/>
      <c r="AK668" s="734"/>
      <c r="AL668" s="734"/>
      <c r="AM668" s="734"/>
      <c r="AN668" s="734"/>
      <c r="AO668" s="734"/>
      <c r="AP668" s="734"/>
      <c r="AQ668" s="734"/>
      <c r="AR668" s="736"/>
      <c r="AS668" s="734"/>
      <c r="AT668" s="734"/>
      <c r="AU668" s="736"/>
      <c r="AV668" s="734"/>
      <c r="AW668" s="734"/>
      <c r="AX668" s="734"/>
      <c r="AY668" s="734"/>
      <c r="AZ668" s="734"/>
      <c r="BA668" s="734"/>
      <c r="BB668" s="734"/>
      <c r="BC668" s="742"/>
      <c r="BD668" s="742"/>
      <c r="BE668" s="743"/>
      <c r="BF668" s="743"/>
      <c r="BG668" s="743"/>
      <c r="BH668" s="743"/>
      <c r="BI668" s="743"/>
      <c r="BJ668" s="743"/>
      <c r="BK668" s="743"/>
      <c r="BL668" s="743"/>
      <c r="BM668" s="744"/>
    </row>
    <row r="669" spans="1:65" ht="14.25">
      <c r="A669" s="812" t="s">
        <v>810</v>
      </c>
      <c r="B669" s="813"/>
      <c r="C669" s="717"/>
      <c r="D669" s="807" t="s">
        <v>1445</v>
      </c>
      <c r="E669" s="808"/>
      <c r="F669" s="808"/>
      <c r="G669" s="808"/>
      <c r="H669" s="808"/>
      <c r="I669" s="808"/>
      <c r="J669" s="809"/>
      <c r="K669" s="718"/>
      <c r="L669" s="719"/>
      <c r="M669" s="807" t="s">
        <v>1487</v>
      </c>
      <c r="N669" s="808"/>
      <c r="O669" s="808"/>
      <c r="P669" s="808"/>
      <c r="Q669" s="808"/>
      <c r="R669" s="809"/>
      <c r="S669" s="720" t="s">
        <v>1447</v>
      </c>
      <c r="T669" s="807" t="s">
        <v>1448</v>
      </c>
      <c r="U669" s="808"/>
      <c r="V669" s="809"/>
      <c r="W669" s="720" t="s">
        <v>1447</v>
      </c>
      <c r="X669" s="721" t="s">
        <v>1449</v>
      </c>
      <c r="Y669" s="720" t="s">
        <v>1447</v>
      </c>
      <c r="Z669" s="807" t="s">
        <v>1448</v>
      </c>
      <c r="AA669" s="808"/>
      <c r="AB669" s="809"/>
      <c r="AC669" s="719"/>
      <c r="AD669" s="719"/>
      <c r="AE669" s="807" t="s">
        <v>1480</v>
      </c>
      <c r="AF669" s="808"/>
      <c r="AG669" s="808"/>
      <c r="AH669" s="808"/>
      <c r="AI669" s="808"/>
      <c r="AJ669" s="809"/>
      <c r="AK669" s="720" t="s">
        <v>1447</v>
      </c>
      <c r="AL669" s="807" t="s">
        <v>1450</v>
      </c>
      <c r="AM669" s="808"/>
      <c r="AN669" s="808"/>
      <c r="AO669" s="808"/>
      <c r="AP669" s="808"/>
      <c r="AQ669" s="809"/>
      <c r="AR669" s="719"/>
      <c r="AS669" s="719"/>
      <c r="AT669" s="721" t="s">
        <v>901</v>
      </c>
      <c r="AU669" s="719"/>
      <c r="AV669" s="722"/>
      <c r="AW669" s="807" t="s">
        <v>1452</v>
      </c>
      <c r="AX669" s="808"/>
      <c r="AY669" s="808"/>
      <c r="AZ669" s="808"/>
      <c r="BA669" s="809"/>
      <c r="BB669" s="719"/>
      <c r="BC669" s="723" t="s">
        <v>1460</v>
      </c>
      <c r="BD669" s="723" t="s">
        <v>1454</v>
      </c>
      <c r="BE669" s="724"/>
      <c r="BF669" s="807" t="s">
        <v>1445</v>
      </c>
      <c r="BG669" s="808"/>
      <c r="BH669" s="808"/>
      <c r="BI669" s="808"/>
      <c r="BJ669" s="808"/>
      <c r="BK669" s="808"/>
      <c r="BL669" s="809"/>
      <c r="BM669" s="745"/>
    </row>
    <row r="670" spans="1:65" ht="14.25">
      <c r="A670" s="746"/>
      <c r="B670" s="747"/>
      <c r="C670" s="726"/>
      <c r="D670" s="728"/>
      <c r="E670" s="728"/>
      <c r="F670" s="728"/>
      <c r="G670" s="728"/>
      <c r="H670" s="728"/>
      <c r="I670" s="728"/>
      <c r="J670" s="728"/>
      <c r="K670" s="728"/>
      <c r="L670" s="729"/>
      <c r="M670" s="728"/>
      <c r="N670" s="728"/>
      <c r="O670" s="728"/>
      <c r="P670" s="728"/>
      <c r="Q670" s="728"/>
      <c r="R670" s="728"/>
      <c r="S670" s="728"/>
      <c r="T670" s="728"/>
      <c r="U670" s="728"/>
      <c r="V670" s="728"/>
      <c r="W670" s="728"/>
      <c r="X670" s="728"/>
      <c r="Y670" s="728"/>
      <c r="Z670" s="728"/>
      <c r="AA670" s="728"/>
      <c r="AB670" s="728"/>
      <c r="AC670" s="730"/>
      <c r="AD670" s="729"/>
      <c r="AE670" s="728"/>
      <c r="AF670" s="728"/>
      <c r="AG670" s="728"/>
      <c r="AH670" s="728"/>
      <c r="AI670" s="728"/>
      <c r="AJ670" s="728"/>
      <c r="AK670" s="728"/>
      <c r="AL670" s="728"/>
      <c r="AM670" s="728"/>
      <c r="AN670" s="728"/>
      <c r="AO670" s="728"/>
      <c r="AP670" s="728"/>
      <c r="AQ670" s="728"/>
      <c r="AR670" s="730"/>
      <c r="AS670" s="728"/>
      <c r="AT670" s="728"/>
      <c r="AU670" s="730"/>
      <c r="AV670" s="728"/>
      <c r="AW670" s="728"/>
      <c r="AX670" s="728"/>
      <c r="AY670" s="728"/>
      <c r="AZ670" s="728"/>
      <c r="BA670" s="728"/>
      <c r="BB670" s="728"/>
      <c r="BC670" s="739"/>
      <c r="BD670" s="739"/>
      <c r="BE670" s="740"/>
      <c r="BF670" s="740"/>
      <c r="BG670" s="740"/>
      <c r="BH670" s="740"/>
      <c r="BI670" s="740"/>
      <c r="BJ670" s="740"/>
      <c r="BK670" s="740"/>
      <c r="BL670" s="740"/>
      <c r="BM670" s="741"/>
    </row>
    <row r="671" spans="1:65" ht="14.25">
      <c r="A671" s="748"/>
      <c r="B671" s="749"/>
      <c r="C671" s="711"/>
      <c r="D671" s="734"/>
      <c r="E671" s="734"/>
      <c r="F671" s="734"/>
      <c r="G671" s="734"/>
      <c r="H671" s="734"/>
      <c r="I671" s="734"/>
      <c r="J671" s="734"/>
      <c r="K671" s="734"/>
      <c r="L671" s="735"/>
      <c r="M671" s="734"/>
      <c r="N671" s="734"/>
      <c r="O671" s="734"/>
      <c r="P671" s="734"/>
      <c r="Q671" s="734"/>
      <c r="R671" s="734"/>
      <c r="S671" s="734"/>
      <c r="T671" s="734"/>
      <c r="U671" s="734"/>
      <c r="V671" s="734"/>
      <c r="W671" s="734"/>
      <c r="X671" s="734"/>
      <c r="Y671" s="734"/>
      <c r="Z671" s="734"/>
      <c r="AA671" s="734"/>
      <c r="AB671" s="734"/>
      <c r="AC671" s="736"/>
      <c r="AD671" s="735"/>
      <c r="AE671" s="734"/>
      <c r="AF671" s="734"/>
      <c r="AG671" s="734"/>
      <c r="AH671" s="734"/>
      <c r="AI671" s="734"/>
      <c r="AJ671" s="734"/>
      <c r="AK671" s="734"/>
      <c r="AL671" s="734"/>
      <c r="AM671" s="734"/>
      <c r="AN671" s="734"/>
      <c r="AO671" s="734"/>
      <c r="AP671" s="734"/>
      <c r="AQ671" s="734"/>
      <c r="AR671" s="736"/>
      <c r="AS671" s="734"/>
      <c r="AT671" s="734"/>
      <c r="AU671" s="736"/>
      <c r="AV671" s="734"/>
      <c r="AW671" s="734"/>
      <c r="AX671" s="734"/>
      <c r="AY671" s="734"/>
      <c r="AZ671" s="734"/>
      <c r="BA671" s="734"/>
      <c r="BB671" s="734"/>
      <c r="BC671" s="742"/>
      <c r="BD671" s="742"/>
      <c r="BE671" s="743"/>
      <c r="BF671" s="743"/>
      <c r="BG671" s="743"/>
      <c r="BH671" s="743"/>
      <c r="BI671" s="743"/>
      <c r="BJ671" s="743"/>
      <c r="BK671" s="743"/>
      <c r="BL671" s="743"/>
      <c r="BM671" s="744"/>
    </row>
    <row r="672" spans="1:65" ht="14.25">
      <c r="A672" s="812" t="s">
        <v>828</v>
      </c>
      <c r="B672" s="813"/>
      <c r="C672" s="717"/>
      <c r="D672" s="807" t="s">
        <v>1445</v>
      </c>
      <c r="E672" s="808"/>
      <c r="F672" s="808"/>
      <c r="G672" s="808"/>
      <c r="H672" s="808"/>
      <c r="I672" s="808"/>
      <c r="J672" s="809"/>
      <c r="K672" s="718"/>
      <c r="L672" s="719"/>
      <c r="M672" s="807" t="s">
        <v>1488</v>
      </c>
      <c r="N672" s="808"/>
      <c r="O672" s="808"/>
      <c r="P672" s="808"/>
      <c r="Q672" s="808"/>
      <c r="R672" s="809"/>
      <c r="S672" s="720" t="s">
        <v>1447</v>
      </c>
      <c r="T672" s="807" t="s">
        <v>1448</v>
      </c>
      <c r="U672" s="808"/>
      <c r="V672" s="809"/>
      <c r="W672" s="720" t="s">
        <v>1447</v>
      </c>
      <c r="X672" s="721" t="s">
        <v>1449</v>
      </c>
      <c r="Y672" s="720" t="s">
        <v>1447</v>
      </c>
      <c r="Z672" s="807" t="s">
        <v>1448</v>
      </c>
      <c r="AA672" s="808"/>
      <c r="AB672" s="809"/>
      <c r="AC672" s="719"/>
      <c r="AD672" s="719"/>
      <c r="AE672" s="807" t="s">
        <v>1489</v>
      </c>
      <c r="AF672" s="808"/>
      <c r="AG672" s="808"/>
      <c r="AH672" s="808"/>
      <c r="AI672" s="808"/>
      <c r="AJ672" s="809"/>
      <c r="AK672" s="720" t="s">
        <v>1447</v>
      </c>
      <c r="AL672" s="807" t="s">
        <v>1490</v>
      </c>
      <c r="AM672" s="808"/>
      <c r="AN672" s="808"/>
      <c r="AO672" s="808"/>
      <c r="AP672" s="808"/>
      <c r="AQ672" s="809"/>
      <c r="AR672" s="719"/>
      <c r="AS672" s="719"/>
      <c r="AT672" s="721" t="s">
        <v>901</v>
      </c>
      <c r="AU672" s="719"/>
      <c r="AV672" s="722"/>
      <c r="AW672" s="807" t="s">
        <v>1452</v>
      </c>
      <c r="AX672" s="808"/>
      <c r="AY672" s="808"/>
      <c r="AZ672" s="808"/>
      <c r="BA672" s="809"/>
      <c r="BB672" s="719"/>
      <c r="BC672" s="723" t="s">
        <v>1458</v>
      </c>
      <c r="BD672" s="723" t="s">
        <v>1454</v>
      </c>
      <c r="BE672" s="724"/>
      <c r="BF672" s="807" t="s">
        <v>1445</v>
      </c>
      <c r="BG672" s="808"/>
      <c r="BH672" s="808"/>
      <c r="BI672" s="808"/>
      <c r="BJ672" s="808"/>
      <c r="BK672" s="808"/>
      <c r="BL672" s="809"/>
      <c r="BM672" s="745"/>
    </row>
    <row r="673" spans="1:65" ht="14.25">
      <c r="A673" s="746"/>
      <c r="B673" s="747"/>
      <c r="C673" s="726"/>
      <c r="D673" s="728"/>
      <c r="E673" s="728"/>
      <c r="F673" s="728"/>
      <c r="G673" s="728"/>
      <c r="H673" s="728"/>
      <c r="I673" s="728"/>
      <c r="J673" s="728"/>
      <c r="K673" s="728"/>
      <c r="L673" s="729"/>
      <c r="M673" s="728"/>
      <c r="N673" s="728"/>
      <c r="O673" s="728"/>
      <c r="P673" s="728"/>
      <c r="Q673" s="728"/>
      <c r="R673" s="728"/>
      <c r="S673" s="728"/>
      <c r="T673" s="728"/>
      <c r="U673" s="728"/>
      <c r="V673" s="728"/>
      <c r="W673" s="728"/>
      <c r="X673" s="728"/>
      <c r="Y673" s="728"/>
      <c r="Z673" s="728"/>
      <c r="AA673" s="728"/>
      <c r="AB673" s="728"/>
      <c r="AC673" s="730"/>
      <c r="AD673" s="729"/>
      <c r="AE673" s="728"/>
      <c r="AF673" s="728"/>
      <c r="AG673" s="728"/>
      <c r="AH673" s="728"/>
      <c r="AI673" s="728"/>
      <c r="AJ673" s="728"/>
      <c r="AK673" s="728"/>
      <c r="AL673" s="728"/>
      <c r="AM673" s="728"/>
      <c r="AN673" s="728"/>
      <c r="AO673" s="728"/>
      <c r="AP673" s="728"/>
      <c r="AQ673" s="728"/>
      <c r="AR673" s="730"/>
      <c r="AS673" s="728"/>
      <c r="AT673" s="728"/>
      <c r="AU673" s="730"/>
      <c r="AV673" s="728"/>
      <c r="AW673" s="728"/>
      <c r="AX673" s="728"/>
      <c r="AY673" s="728"/>
      <c r="AZ673" s="728"/>
      <c r="BA673" s="728"/>
      <c r="BB673" s="728"/>
      <c r="BC673" s="731"/>
      <c r="BD673" s="739"/>
      <c r="BE673" s="740"/>
      <c r="BF673" s="740"/>
      <c r="BG673" s="740"/>
      <c r="BH673" s="740"/>
      <c r="BI673" s="740"/>
      <c r="BJ673" s="740"/>
      <c r="BK673" s="740"/>
      <c r="BL673" s="740"/>
      <c r="BM673" s="741"/>
    </row>
    <row r="674" spans="1:65" ht="14.25">
      <c r="A674" s="748"/>
      <c r="B674" s="749"/>
      <c r="C674" s="711"/>
      <c r="D674" s="734"/>
      <c r="E674" s="734"/>
      <c r="F674" s="734"/>
      <c r="G674" s="734"/>
      <c r="H674" s="734"/>
      <c r="I674" s="734"/>
      <c r="J674" s="734"/>
      <c r="K674" s="734"/>
      <c r="L674" s="735"/>
      <c r="M674" s="734"/>
      <c r="N674" s="734"/>
      <c r="O674" s="734"/>
      <c r="P674" s="734"/>
      <c r="Q674" s="734"/>
      <c r="R674" s="734"/>
      <c r="S674" s="734"/>
      <c r="T674" s="734"/>
      <c r="U674" s="734"/>
      <c r="V674" s="734"/>
      <c r="W674" s="734"/>
      <c r="X674" s="734"/>
      <c r="Y674" s="734"/>
      <c r="Z674" s="734"/>
      <c r="AA674" s="734"/>
      <c r="AB674" s="734"/>
      <c r="AC674" s="736"/>
      <c r="AD674" s="735"/>
      <c r="AE674" s="734"/>
      <c r="AF674" s="734"/>
      <c r="AG674" s="734"/>
      <c r="AH674" s="734"/>
      <c r="AI674" s="734"/>
      <c r="AJ674" s="734"/>
      <c r="AK674" s="734"/>
      <c r="AL674" s="734"/>
      <c r="AM674" s="734"/>
      <c r="AN674" s="734"/>
      <c r="AO674" s="734"/>
      <c r="AP674" s="734"/>
      <c r="AQ674" s="734"/>
      <c r="AR674" s="736"/>
      <c r="AS674" s="734"/>
      <c r="AT674" s="734"/>
      <c r="AU674" s="736"/>
      <c r="AV674" s="734"/>
      <c r="AW674" s="734"/>
      <c r="AX674" s="734"/>
      <c r="AY674" s="734"/>
      <c r="AZ674" s="734"/>
      <c r="BA674" s="734"/>
      <c r="BB674" s="734"/>
      <c r="BC674" s="737"/>
      <c r="BD674" s="742"/>
      <c r="BE674" s="743"/>
      <c r="BF674" s="743"/>
      <c r="BG674" s="743"/>
      <c r="BH674" s="743"/>
      <c r="BI674" s="743"/>
      <c r="BJ674" s="743"/>
      <c r="BK674" s="743"/>
      <c r="BL674" s="743"/>
      <c r="BM674" s="744"/>
    </row>
    <row r="675" spans="1:65" ht="14.25">
      <c r="A675" s="812" t="s">
        <v>830</v>
      </c>
      <c r="B675" s="813"/>
      <c r="C675" s="717"/>
      <c r="D675" s="807" t="s">
        <v>1445</v>
      </c>
      <c r="E675" s="808"/>
      <c r="F675" s="808"/>
      <c r="G675" s="808"/>
      <c r="H675" s="808"/>
      <c r="I675" s="808"/>
      <c r="J675" s="809"/>
      <c r="K675" s="718"/>
      <c r="L675" s="719"/>
      <c r="M675" s="807" t="s">
        <v>1491</v>
      </c>
      <c r="N675" s="808"/>
      <c r="O675" s="808"/>
      <c r="P675" s="808"/>
      <c r="Q675" s="808"/>
      <c r="R675" s="809"/>
      <c r="S675" s="720" t="s">
        <v>1447</v>
      </c>
      <c r="T675" s="807" t="s">
        <v>1448</v>
      </c>
      <c r="U675" s="808"/>
      <c r="V675" s="809"/>
      <c r="W675" s="720" t="s">
        <v>1447</v>
      </c>
      <c r="X675" s="721" t="s">
        <v>1449</v>
      </c>
      <c r="Y675" s="720" t="s">
        <v>1447</v>
      </c>
      <c r="Z675" s="807" t="s">
        <v>1448</v>
      </c>
      <c r="AA675" s="808"/>
      <c r="AB675" s="809"/>
      <c r="AC675" s="719"/>
      <c r="AD675" s="719"/>
      <c r="AE675" s="807" t="s">
        <v>1489</v>
      </c>
      <c r="AF675" s="808"/>
      <c r="AG675" s="808"/>
      <c r="AH675" s="808"/>
      <c r="AI675" s="808"/>
      <c r="AJ675" s="809"/>
      <c r="AK675" s="720" t="s">
        <v>1447</v>
      </c>
      <c r="AL675" s="807" t="s">
        <v>1490</v>
      </c>
      <c r="AM675" s="808"/>
      <c r="AN675" s="808"/>
      <c r="AO675" s="808"/>
      <c r="AP675" s="808"/>
      <c r="AQ675" s="809"/>
      <c r="AR675" s="719"/>
      <c r="AS675" s="719"/>
      <c r="AT675" s="721" t="s">
        <v>901</v>
      </c>
      <c r="AU675" s="719"/>
      <c r="AV675" s="722"/>
      <c r="AW675" s="807" t="s">
        <v>1452</v>
      </c>
      <c r="AX675" s="808"/>
      <c r="AY675" s="808"/>
      <c r="AZ675" s="808"/>
      <c r="BA675" s="809"/>
      <c r="BB675" s="719"/>
      <c r="BC675" s="723" t="s">
        <v>1462</v>
      </c>
      <c r="BD675" s="723" t="s">
        <v>1454</v>
      </c>
      <c r="BE675" s="724"/>
      <c r="BF675" s="807" t="s">
        <v>1445</v>
      </c>
      <c r="BG675" s="808"/>
      <c r="BH675" s="808"/>
      <c r="BI675" s="808"/>
      <c r="BJ675" s="808"/>
      <c r="BK675" s="808"/>
      <c r="BL675" s="809"/>
      <c r="BM675" s="745"/>
    </row>
    <row r="676" spans="1:65" ht="14.25">
      <c r="A676" s="746"/>
      <c r="B676" s="747"/>
      <c r="C676" s="726"/>
      <c r="D676" s="728"/>
      <c r="E676" s="728"/>
      <c r="F676" s="728"/>
      <c r="G676" s="728"/>
      <c r="H676" s="728"/>
      <c r="I676" s="728"/>
      <c r="J676" s="728"/>
      <c r="K676" s="728"/>
      <c r="L676" s="729"/>
      <c r="M676" s="728"/>
      <c r="N676" s="728"/>
      <c r="O676" s="728"/>
      <c r="P676" s="728"/>
      <c r="Q676" s="728"/>
      <c r="R676" s="728"/>
      <c r="S676" s="728"/>
      <c r="T676" s="728"/>
      <c r="U676" s="728"/>
      <c r="V676" s="728"/>
      <c r="W676" s="728"/>
      <c r="X676" s="728"/>
      <c r="Y676" s="728"/>
      <c r="Z676" s="728"/>
      <c r="AA676" s="728"/>
      <c r="AB676" s="728"/>
      <c r="AC676" s="730"/>
      <c r="AD676" s="729"/>
      <c r="AE676" s="728"/>
      <c r="AF676" s="728"/>
      <c r="AG676" s="728"/>
      <c r="AH676" s="728"/>
      <c r="AI676" s="728"/>
      <c r="AJ676" s="728"/>
      <c r="AK676" s="728"/>
      <c r="AL676" s="728"/>
      <c r="AM676" s="728"/>
      <c r="AN676" s="728"/>
      <c r="AO676" s="728"/>
      <c r="AP676" s="728"/>
      <c r="AQ676" s="728"/>
      <c r="AR676" s="730"/>
      <c r="AS676" s="728"/>
      <c r="AT676" s="728"/>
      <c r="AU676" s="730"/>
      <c r="AV676" s="728"/>
      <c r="AW676" s="728"/>
      <c r="AX676" s="728"/>
      <c r="AY676" s="728"/>
      <c r="AZ676" s="728"/>
      <c r="BA676" s="728"/>
      <c r="BB676" s="728"/>
      <c r="BC676" s="739"/>
      <c r="BD676" s="739"/>
      <c r="BE676" s="740"/>
      <c r="BF676" s="740"/>
      <c r="BG676" s="740"/>
      <c r="BH676" s="740"/>
      <c r="BI676" s="740"/>
      <c r="BJ676" s="740"/>
      <c r="BK676" s="740"/>
      <c r="BL676" s="740"/>
      <c r="BM676" s="741"/>
    </row>
    <row r="677" spans="1:65" ht="14.25">
      <c r="A677" s="810"/>
      <c r="B677" s="811"/>
      <c r="C677" s="711"/>
      <c r="D677" s="734"/>
      <c r="E677" s="734"/>
      <c r="F677" s="734"/>
      <c r="G677" s="734"/>
      <c r="H677" s="734"/>
      <c r="I677" s="734"/>
      <c r="J677" s="734"/>
      <c r="K677" s="734"/>
      <c r="L677" s="735"/>
      <c r="M677" s="734"/>
      <c r="N677" s="734"/>
      <c r="O677" s="734"/>
      <c r="P677" s="734"/>
      <c r="Q677" s="734"/>
      <c r="R677" s="734"/>
      <c r="S677" s="734"/>
      <c r="T677" s="734"/>
      <c r="U677" s="734"/>
      <c r="V677" s="734"/>
      <c r="W677" s="734"/>
      <c r="X677" s="734"/>
      <c r="Y677" s="734"/>
      <c r="Z677" s="734"/>
      <c r="AA677" s="734"/>
      <c r="AB677" s="734"/>
      <c r="AC677" s="736"/>
      <c r="AD677" s="735"/>
      <c r="AE677" s="734"/>
      <c r="AF677" s="734"/>
      <c r="AG677" s="734"/>
      <c r="AH677" s="734"/>
      <c r="AI677" s="734"/>
      <c r="AJ677" s="734"/>
      <c r="AK677" s="734"/>
      <c r="AL677" s="734"/>
      <c r="AM677" s="734"/>
      <c r="AN677" s="734"/>
      <c r="AO677" s="734"/>
      <c r="AP677" s="734"/>
      <c r="AQ677" s="734"/>
      <c r="AR677" s="736"/>
      <c r="AS677" s="734"/>
      <c r="AT677" s="734"/>
      <c r="AU677" s="736"/>
      <c r="AV677" s="734"/>
      <c r="AW677" s="734"/>
      <c r="AX677" s="734"/>
      <c r="AY677" s="734"/>
      <c r="AZ677" s="734"/>
      <c r="BA677" s="734"/>
      <c r="BB677" s="734"/>
      <c r="BC677" s="742"/>
      <c r="BD677" s="742"/>
      <c r="BE677" s="743"/>
      <c r="BF677" s="743"/>
      <c r="BG677" s="743"/>
      <c r="BH677" s="743"/>
      <c r="BI677" s="743"/>
      <c r="BJ677" s="743"/>
      <c r="BK677" s="743"/>
      <c r="BL677" s="743"/>
      <c r="BM677" s="716"/>
    </row>
    <row r="678" spans="1:65" ht="14.25">
      <c r="A678" s="812" t="s">
        <v>832</v>
      </c>
      <c r="B678" s="813"/>
      <c r="C678" s="717"/>
      <c r="D678" s="807" t="s">
        <v>1445</v>
      </c>
      <c r="E678" s="808"/>
      <c r="F678" s="808"/>
      <c r="G678" s="808"/>
      <c r="H678" s="808"/>
      <c r="I678" s="808"/>
      <c r="J678" s="809"/>
      <c r="K678" s="718"/>
      <c r="L678" s="719"/>
      <c r="M678" s="807" t="s">
        <v>1492</v>
      </c>
      <c r="N678" s="808"/>
      <c r="O678" s="808"/>
      <c r="P678" s="808"/>
      <c r="Q678" s="808"/>
      <c r="R678" s="809"/>
      <c r="S678" s="720" t="s">
        <v>1447</v>
      </c>
      <c r="T678" s="807" t="s">
        <v>1448</v>
      </c>
      <c r="U678" s="808"/>
      <c r="V678" s="809"/>
      <c r="W678" s="720" t="s">
        <v>1447</v>
      </c>
      <c r="X678" s="721" t="s">
        <v>1449</v>
      </c>
      <c r="Y678" s="720" t="s">
        <v>1447</v>
      </c>
      <c r="Z678" s="807" t="s">
        <v>1448</v>
      </c>
      <c r="AA678" s="808"/>
      <c r="AB678" s="809"/>
      <c r="AC678" s="719"/>
      <c r="AD678" s="719"/>
      <c r="AE678" s="807" t="s">
        <v>1489</v>
      </c>
      <c r="AF678" s="808"/>
      <c r="AG678" s="808"/>
      <c r="AH678" s="808"/>
      <c r="AI678" s="808"/>
      <c r="AJ678" s="809"/>
      <c r="AK678" s="720" t="s">
        <v>1447</v>
      </c>
      <c r="AL678" s="807" t="s">
        <v>1490</v>
      </c>
      <c r="AM678" s="808"/>
      <c r="AN678" s="808"/>
      <c r="AO678" s="808"/>
      <c r="AP678" s="808"/>
      <c r="AQ678" s="809"/>
      <c r="AR678" s="719"/>
      <c r="AS678" s="719"/>
      <c r="AT678" s="721" t="s">
        <v>901</v>
      </c>
      <c r="AU678" s="719"/>
      <c r="AV678" s="722"/>
      <c r="AW678" s="807" t="s">
        <v>1452</v>
      </c>
      <c r="AX678" s="808"/>
      <c r="AY678" s="808"/>
      <c r="AZ678" s="808"/>
      <c r="BA678" s="809"/>
      <c r="BB678" s="719"/>
      <c r="BC678" s="723" t="s">
        <v>1458</v>
      </c>
      <c r="BD678" s="723" t="s">
        <v>1454</v>
      </c>
      <c r="BE678" s="724"/>
      <c r="BF678" s="807" t="s">
        <v>1445</v>
      </c>
      <c r="BG678" s="808"/>
      <c r="BH678" s="808"/>
      <c r="BI678" s="808"/>
      <c r="BJ678" s="808"/>
      <c r="BK678" s="808"/>
      <c r="BL678" s="809"/>
      <c r="BM678" s="745"/>
    </row>
    <row r="679" spans="1:65" ht="14.25">
      <c r="A679" s="803"/>
      <c r="B679" s="804"/>
      <c r="C679" s="750"/>
      <c r="D679" s="750"/>
      <c r="E679" s="750"/>
      <c r="F679" s="750"/>
      <c r="G679" s="750"/>
      <c r="H679" s="750"/>
      <c r="I679" s="750"/>
      <c r="J679" s="750"/>
      <c r="K679" s="750"/>
      <c r="L679" s="726"/>
      <c r="M679" s="750"/>
      <c r="N679" s="750"/>
      <c r="O679" s="750"/>
      <c r="P679" s="750"/>
      <c r="Q679" s="750"/>
      <c r="R679" s="750"/>
      <c r="S679" s="750"/>
      <c r="T679" s="750"/>
      <c r="U679" s="750"/>
      <c r="V679" s="750"/>
      <c r="W679" s="750"/>
      <c r="X679" s="750"/>
      <c r="Y679" s="750"/>
      <c r="Z679" s="750"/>
      <c r="AA679" s="750"/>
      <c r="AB679" s="750"/>
      <c r="AC679" s="727"/>
      <c r="AD679" s="726"/>
      <c r="AE679" s="750"/>
      <c r="AF679" s="750"/>
      <c r="AG679" s="750"/>
      <c r="AH679" s="750"/>
      <c r="AI679" s="750"/>
      <c r="AJ679" s="750"/>
      <c r="AK679" s="750"/>
      <c r="AL679" s="750"/>
      <c r="AM679" s="750"/>
      <c r="AN679" s="750"/>
      <c r="AO679" s="750"/>
      <c r="AP679" s="750"/>
      <c r="AQ679" s="750"/>
      <c r="AR679" s="727"/>
      <c r="AS679" s="750"/>
      <c r="AT679" s="750"/>
      <c r="AU679" s="727"/>
      <c r="AV679" s="750"/>
      <c r="AW679" s="750"/>
      <c r="AX679" s="750"/>
      <c r="AY679" s="750"/>
      <c r="AZ679" s="750"/>
      <c r="BA679" s="750"/>
      <c r="BB679" s="750"/>
      <c r="BC679" s="751"/>
      <c r="BD679" s="751"/>
      <c r="BE679" s="752"/>
      <c r="BF679" s="752"/>
      <c r="BG679" s="752"/>
      <c r="BH679" s="752"/>
      <c r="BI679" s="752"/>
      <c r="BJ679" s="752"/>
      <c r="BK679" s="752"/>
      <c r="BL679" s="752"/>
      <c r="BM679" s="733"/>
    </row>
    <row r="680" spans="1:65" ht="14.25">
      <c r="A680" s="753"/>
      <c r="B680" s="753"/>
      <c r="C680" s="753"/>
      <c r="D680" s="753"/>
      <c r="E680" s="753"/>
      <c r="F680" s="753"/>
      <c r="G680" s="753"/>
      <c r="H680" s="753"/>
      <c r="I680" s="753"/>
      <c r="J680" s="753"/>
      <c r="K680" s="753"/>
      <c r="L680" s="753"/>
      <c r="M680" s="753"/>
      <c r="N680" s="753"/>
      <c r="O680" s="753"/>
      <c r="P680" s="753"/>
      <c r="Q680" s="753"/>
      <c r="R680" s="753"/>
      <c r="S680" s="753"/>
      <c r="T680" s="753"/>
      <c r="U680" s="753"/>
      <c r="V680" s="753"/>
      <c r="W680" s="753"/>
      <c r="X680" s="753"/>
      <c r="Y680" s="753"/>
      <c r="Z680" s="753"/>
      <c r="AA680" s="753"/>
      <c r="AB680" s="753"/>
      <c r="AC680" s="753"/>
      <c r="AD680" s="753"/>
      <c r="AE680" s="753"/>
      <c r="AF680" s="753"/>
      <c r="AG680" s="753"/>
      <c r="AH680" s="753"/>
      <c r="AI680" s="753"/>
      <c r="AJ680" s="753"/>
      <c r="AK680" s="753"/>
      <c r="AL680" s="753"/>
      <c r="AM680" s="753"/>
      <c r="AN680" s="753"/>
      <c r="AO680" s="753"/>
      <c r="AP680" s="753"/>
      <c r="AQ680" s="753"/>
      <c r="AR680" s="753"/>
      <c r="AS680" s="753"/>
      <c r="AT680" s="753"/>
      <c r="AU680" s="753"/>
      <c r="AV680" s="753"/>
      <c r="AW680" s="753"/>
      <c r="AX680" s="753"/>
      <c r="AY680" s="753"/>
      <c r="AZ680" s="753"/>
      <c r="BA680" s="753"/>
      <c r="BB680" s="753"/>
      <c r="BC680" s="753"/>
      <c r="BD680" s="753"/>
      <c r="BE680" s="753"/>
      <c r="BF680" s="753"/>
      <c r="BG680" s="753"/>
      <c r="BH680" s="753"/>
      <c r="BI680" s="753"/>
      <c r="BJ680" s="753"/>
      <c r="BK680" s="753"/>
      <c r="BL680" s="753"/>
      <c r="BM680" s="753"/>
    </row>
    <row r="681" spans="1:65" ht="14.25">
      <c r="A681" s="753"/>
      <c r="B681" s="753"/>
      <c r="C681" s="753"/>
      <c r="D681" s="754" t="s">
        <v>1445</v>
      </c>
      <c r="E681" s="754"/>
      <c r="F681" s="754"/>
      <c r="G681" s="754"/>
      <c r="H681" s="754"/>
      <c r="I681" s="754"/>
      <c r="J681" s="754"/>
      <c r="K681" s="754"/>
      <c r="L681" s="754"/>
      <c r="M681" s="754" t="s">
        <v>1493</v>
      </c>
      <c r="N681" s="754"/>
      <c r="O681" s="754"/>
      <c r="P681" s="754"/>
      <c r="Q681" s="754"/>
      <c r="R681" s="754"/>
      <c r="S681" s="754"/>
      <c r="T681" s="754" t="s">
        <v>1448</v>
      </c>
      <c r="U681" s="754"/>
      <c r="V681" s="754"/>
      <c r="W681" s="754"/>
      <c r="X681" s="754" t="s">
        <v>1449</v>
      </c>
      <c r="Y681" s="754"/>
      <c r="Z681" s="754" t="s">
        <v>1448</v>
      </c>
      <c r="AA681" s="754"/>
      <c r="AB681" s="754"/>
      <c r="AC681" s="754"/>
      <c r="AD681" s="754"/>
      <c r="AE681" s="754" t="s">
        <v>1489</v>
      </c>
      <c r="AF681" s="754"/>
      <c r="AG681" s="754"/>
      <c r="AH681" s="754"/>
      <c r="AI681" s="754"/>
      <c r="AJ681" s="754"/>
      <c r="AK681" s="754"/>
      <c r="AL681" s="754" t="s">
        <v>1490</v>
      </c>
      <c r="AM681" s="754"/>
      <c r="AN681" s="754"/>
      <c r="AO681" s="754"/>
      <c r="AP681" s="754"/>
      <c r="AQ681" s="754"/>
      <c r="AR681" s="754"/>
      <c r="AS681" s="754"/>
      <c r="AT681" s="754" t="s">
        <v>901</v>
      </c>
      <c r="AU681" s="754"/>
      <c r="AV681" s="754"/>
      <c r="AW681" s="754" t="s">
        <v>1452</v>
      </c>
      <c r="AX681" s="754"/>
      <c r="AY681" s="754"/>
      <c r="AZ681" s="754"/>
      <c r="BA681" s="754"/>
      <c r="BB681" s="754"/>
      <c r="BC681" s="754" t="s">
        <v>1460</v>
      </c>
      <c r="BD681" s="754" t="s">
        <v>1454</v>
      </c>
      <c r="BE681" s="754"/>
      <c r="BF681" s="754" t="s">
        <v>1445</v>
      </c>
      <c r="BG681" s="754"/>
      <c r="BH681" s="754"/>
      <c r="BI681" s="754"/>
      <c r="BJ681" s="753"/>
      <c r="BK681" s="753"/>
      <c r="BL681" s="753"/>
      <c r="BM681" s="753"/>
    </row>
    <row r="682" spans="1:65" ht="14.25">
      <c r="A682" s="753"/>
      <c r="B682" s="753"/>
      <c r="C682" s="753"/>
      <c r="D682" s="754"/>
      <c r="E682" s="754"/>
      <c r="F682" s="754"/>
      <c r="G682" s="754"/>
      <c r="H682" s="754"/>
      <c r="I682" s="754"/>
      <c r="J682" s="754"/>
      <c r="K682" s="754"/>
      <c r="L682" s="754"/>
      <c r="M682" s="754"/>
      <c r="N682" s="754"/>
      <c r="O682" s="754"/>
      <c r="P682" s="754"/>
      <c r="Q682" s="754"/>
      <c r="R682" s="754"/>
      <c r="S682" s="754"/>
      <c r="T682" s="754"/>
      <c r="U682" s="754"/>
      <c r="V682" s="754"/>
      <c r="W682" s="754"/>
      <c r="X682" s="754"/>
      <c r="Y682" s="754"/>
      <c r="Z682" s="754"/>
      <c r="AA682" s="754"/>
      <c r="AB682" s="754"/>
      <c r="AC682" s="754"/>
      <c r="AD682" s="754"/>
      <c r="AE682" s="754"/>
      <c r="AF682" s="754"/>
      <c r="AG682" s="754"/>
      <c r="AH682" s="754"/>
      <c r="AI682" s="754"/>
      <c r="AJ682" s="754"/>
      <c r="AK682" s="754"/>
      <c r="AL682" s="754"/>
      <c r="AM682" s="754"/>
      <c r="AN682" s="754"/>
      <c r="AO682" s="754"/>
      <c r="AP682" s="754"/>
      <c r="AQ682" s="754"/>
      <c r="AR682" s="754"/>
      <c r="AS682" s="754"/>
      <c r="AT682" s="754"/>
      <c r="AU682" s="754"/>
      <c r="AV682" s="754"/>
      <c r="AW682" s="754"/>
      <c r="AX682" s="754"/>
      <c r="AY682" s="754"/>
      <c r="AZ682" s="754"/>
      <c r="BA682" s="754"/>
      <c r="BB682" s="754"/>
      <c r="BC682" s="754"/>
      <c r="BD682" s="754"/>
      <c r="BE682" s="754"/>
      <c r="BF682" s="754"/>
      <c r="BG682" s="754"/>
      <c r="BH682" s="754"/>
      <c r="BI682" s="754"/>
      <c r="BJ682" s="753"/>
      <c r="BK682" s="753"/>
      <c r="BL682" s="753"/>
      <c r="BM682" s="753"/>
    </row>
    <row r="683" spans="1:65" ht="14.25">
      <c r="A683" s="753"/>
      <c r="B683" s="753"/>
      <c r="C683" s="753"/>
      <c r="D683" s="754"/>
      <c r="E683" s="754"/>
      <c r="F683" s="754"/>
      <c r="G683" s="754"/>
      <c r="H683" s="754"/>
      <c r="I683" s="754"/>
      <c r="J683" s="754"/>
      <c r="K683" s="754"/>
      <c r="L683" s="754"/>
      <c r="M683" s="754"/>
      <c r="N683" s="754"/>
      <c r="O683" s="754"/>
      <c r="P683" s="754"/>
      <c r="Q683" s="754"/>
      <c r="R683" s="754"/>
      <c r="S683" s="754"/>
      <c r="T683" s="754"/>
      <c r="U683" s="754"/>
      <c r="V683" s="754"/>
      <c r="W683" s="754"/>
      <c r="X683" s="754"/>
      <c r="Y683" s="754"/>
      <c r="Z683" s="754"/>
      <c r="AA683" s="754"/>
      <c r="AB683" s="754"/>
      <c r="AC683" s="754"/>
      <c r="AD683" s="754"/>
      <c r="AE683" s="754"/>
      <c r="AF683" s="754"/>
      <c r="AG683" s="754"/>
      <c r="AH683" s="754"/>
      <c r="AI683" s="754"/>
      <c r="AJ683" s="754"/>
      <c r="AK683" s="754"/>
      <c r="AL683" s="754"/>
      <c r="AM683" s="754"/>
      <c r="AN683" s="754"/>
      <c r="AO683" s="754"/>
      <c r="AP683" s="754"/>
      <c r="AQ683" s="754"/>
      <c r="AR683" s="754"/>
      <c r="AS683" s="754"/>
      <c r="AT683" s="754"/>
      <c r="AU683" s="754"/>
      <c r="AV683" s="754"/>
      <c r="AW683" s="754"/>
      <c r="AX683" s="754"/>
      <c r="AY683" s="754"/>
      <c r="AZ683" s="754"/>
      <c r="BA683" s="754"/>
      <c r="BB683" s="754"/>
      <c r="BC683" s="754"/>
      <c r="BD683" s="754"/>
      <c r="BE683" s="754"/>
      <c r="BF683" s="754"/>
      <c r="BG683" s="754"/>
      <c r="BH683" s="754"/>
      <c r="BI683" s="754"/>
      <c r="BJ683" s="753"/>
      <c r="BK683" s="753"/>
      <c r="BL683" s="753"/>
      <c r="BM683" s="753"/>
    </row>
    <row r="684" spans="1:65" ht="14.25">
      <c r="A684" s="753"/>
      <c r="B684" s="753"/>
      <c r="C684" s="753"/>
      <c r="D684" s="754" t="s">
        <v>1445</v>
      </c>
      <c r="E684" s="754"/>
      <c r="F684" s="754"/>
      <c r="G684" s="754"/>
      <c r="H684" s="754"/>
      <c r="I684" s="754"/>
      <c r="J684" s="754"/>
      <c r="K684" s="754"/>
      <c r="L684" s="754"/>
      <c r="M684" s="754" t="s">
        <v>1494</v>
      </c>
      <c r="N684" s="754"/>
      <c r="O684" s="754"/>
      <c r="P684" s="754"/>
      <c r="Q684" s="754"/>
      <c r="R684" s="754"/>
      <c r="S684" s="754"/>
      <c r="T684" s="754" t="s">
        <v>1479</v>
      </c>
      <c r="U684" s="754"/>
      <c r="V684" s="754"/>
      <c r="W684" s="754"/>
      <c r="X684" s="754" t="s">
        <v>1449</v>
      </c>
      <c r="Y684" s="754"/>
      <c r="Z684" s="754" t="s">
        <v>1448</v>
      </c>
      <c r="AA684" s="754"/>
      <c r="AB684" s="754"/>
      <c r="AC684" s="754"/>
      <c r="AD684" s="754"/>
      <c r="AE684" s="754" t="s">
        <v>1490</v>
      </c>
      <c r="AF684" s="754"/>
      <c r="AG684" s="754"/>
      <c r="AH684" s="754"/>
      <c r="AI684" s="754"/>
      <c r="AJ684" s="754"/>
      <c r="AK684" s="754"/>
      <c r="AL684" s="754" t="s">
        <v>1495</v>
      </c>
      <c r="AM684" s="754"/>
      <c r="AN684" s="754"/>
      <c r="AO684" s="754"/>
      <c r="AP684" s="754"/>
      <c r="AQ684" s="754"/>
      <c r="AR684" s="754"/>
      <c r="AS684" s="754"/>
      <c r="AT684" s="754" t="s">
        <v>901</v>
      </c>
      <c r="AU684" s="754"/>
      <c r="AV684" s="754"/>
      <c r="AW684" s="754" t="s">
        <v>1452</v>
      </c>
      <c r="AX684" s="754"/>
      <c r="AY684" s="754"/>
      <c r="AZ684" s="754"/>
      <c r="BA684" s="754"/>
      <c r="BB684" s="754"/>
      <c r="BC684" s="754" t="s">
        <v>1462</v>
      </c>
      <c r="BD684" s="754" t="s">
        <v>1454</v>
      </c>
      <c r="BE684" s="754"/>
      <c r="BF684" s="754" t="s">
        <v>1445</v>
      </c>
      <c r="BG684" s="754"/>
      <c r="BH684" s="754"/>
      <c r="BI684" s="754"/>
      <c r="BJ684" s="753"/>
      <c r="BK684" s="753"/>
      <c r="BL684" s="753"/>
      <c r="BM684" s="753"/>
    </row>
    <row r="685" spans="1:65" ht="14.25">
      <c r="A685" s="753"/>
      <c r="B685" s="753"/>
      <c r="C685" s="753"/>
      <c r="D685" s="754"/>
      <c r="E685" s="754"/>
      <c r="F685" s="754"/>
      <c r="G685" s="754"/>
      <c r="H685" s="754"/>
      <c r="I685" s="754"/>
      <c r="J685" s="754"/>
      <c r="K685" s="754"/>
      <c r="L685" s="754"/>
      <c r="M685" s="754"/>
      <c r="N685" s="754"/>
      <c r="O685" s="754"/>
      <c r="P685" s="754"/>
      <c r="Q685" s="754"/>
      <c r="R685" s="754"/>
      <c r="S685" s="754"/>
      <c r="T685" s="754"/>
      <c r="U685" s="754"/>
      <c r="V685" s="754"/>
      <c r="W685" s="754"/>
      <c r="X685" s="754"/>
      <c r="Y685" s="754"/>
      <c r="Z685" s="754"/>
      <c r="AA685" s="754"/>
      <c r="AB685" s="754"/>
      <c r="AC685" s="754"/>
      <c r="AD685" s="754"/>
      <c r="AE685" s="754"/>
      <c r="AF685" s="754"/>
      <c r="AG685" s="754"/>
      <c r="AH685" s="754"/>
      <c r="AI685" s="754"/>
      <c r="AJ685" s="754"/>
      <c r="AK685" s="754"/>
      <c r="AL685" s="754"/>
      <c r="AM685" s="754"/>
      <c r="AN685" s="754"/>
      <c r="AO685" s="754"/>
      <c r="AP685" s="754"/>
      <c r="AQ685" s="754"/>
      <c r="AR685" s="754"/>
      <c r="AS685" s="754"/>
      <c r="AT685" s="754"/>
      <c r="AU685" s="754"/>
      <c r="AV685" s="754"/>
      <c r="AW685" s="754"/>
      <c r="AX685" s="754"/>
      <c r="AY685" s="754"/>
      <c r="AZ685" s="754"/>
      <c r="BA685" s="754"/>
      <c r="BB685" s="754"/>
      <c r="BC685" s="754"/>
      <c r="BD685" s="754"/>
      <c r="BE685" s="754"/>
      <c r="BF685" s="754"/>
      <c r="BG685" s="754"/>
      <c r="BH685" s="754"/>
      <c r="BI685" s="754"/>
      <c r="BJ685" s="753"/>
      <c r="BK685" s="753"/>
      <c r="BL685" s="753"/>
      <c r="BM685" s="753"/>
    </row>
    <row r="686" spans="1:65" ht="14.25">
      <c r="A686" s="753"/>
      <c r="B686" s="753"/>
      <c r="C686" s="753"/>
      <c r="D686" s="754"/>
      <c r="E686" s="754"/>
      <c r="F686" s="754"/>
      <c r="G686" s="754"/>
      <c r="H686" s="754"/>
      <c r="I686" s="754"/>
      <c r="J686" s="754"/>
      <c r="K686" s="754"/>
      <c r="L686" s="754"/>
      <c r="M686" s="754"/>
      <c r="N686" s="754"/>
      <c r="O686" s="754"/>
      <c r="P686" s="754"/>
      <c r="Q686" s="754"/>
      <c r="R686" s="754"/>
      <c r="S686" s="754"/>
      <c r="T686" s="754"/>
      <c r="U686" s="754"/>
      <c r="V686" s="754"/>
      <c r="W686" s="754"/>
      <c r="X686" s="754"/>
      <c r="Y686" s="754"/>
      <c r="Z686" s="754"/>
      <c r="AA686" s="754"/>
      <c r="AB686" s="754"/>
      <c r="AC686" s="754"/>
      <c r="AD686" s="754"/>
      <c r="AE686" s="754"/>
      <c r="AF686" s="754"/>
      <c r="AG686" s="754"/>
      <c r="AH686" s="754"/>
      <c r="AI686" s="754"/>
      <c r="AJ686" s="754"/>
      <c r="AK686" s="754"/>
      <c r="AL686" s="754"/>
      <c r="AM686" s="754"/>
      <c r="AN686" s="754"/>
      <c r="AO686" s="754"/>
      <c r="AP686" s="754"/>
      <c r="AQ686" s="754"/>
      <c r="AR686" s="754"/>
      <c r="AS686" s="754"/>
      <c r="AT686" s="754"/>
      <c r="AU686" s="754"/>
      <c r="AV686" s="754"/>
      <c r="AW686" s="754"/>
      <c r="AX686" s="754"/>
      <c r="AY686" s="754"/>
      <c r="AZ686" s="754"/>
      <c r="BA686" s="754"/>
      <c r="BB686" s="754"/>
      <c r="BC686" s="754"/>
      <c r="BD686" s="754"/>
      <c r="BE686" s="754"/>
      <c r="BF686" s="754"/>
      <c r="BG686" s="754"/>
      <c r="BH686" s="754"/>
      <c r="BI686" s="754"/>
      <c r="BJ686" s="753"/>
      <c r="BK686" s="753"/>
      <c r="BL686" s="753"/>
      <c r="BM686" s="753"/>
    </row>
    <row r="687" spans="1:65" ht="14.25">
      <c r="A687" s="753"/>
      <c r="B687" s="753"/>
      <c r="C687" s="753"/>
      <c r="D687" s="754" t="s">
        <v>1445</v>
      </c>
      <c r="E687" s="754"/>
      <c r="F687" s="754"/>
      <c r="G687" s="754"/>
      <c r="H687" s="754"/>
      <c r="I687" s="754"/>
      <c r="J687" s="754"/>
      <c r="K687" s="754"/>
      <c r="L687" s="754"/>
      <c r="M687" s="754" t="s">
        <v>1494</v>
      </c>
      <c r="N687" s="754"/>
      <c r="O687" s="754"/>
      <c r="P687" s="754"/>
      <c r="Q687" s="754"/>
      <c r="R687" s="754"/>
      <c r="S687" s="754"/>
      <c r="T687" s="754" t="s">
        <v>1496</v>
      </c>
      <c r="U687" s="754"/>
      <c r="V687" s="754"/>
      <c r="W687" s="754"/>
      <c r="X687" s="754" t="s">
        <v>1449</v>
      </c>
      <c r="Y687" s="754"/>
      <c r="Z687" s="754" t="s">
        <v>1448</v>
      </c>
      <c r="AA687" s="754"/>
      <c r="AB687" s="754"/>
      <c r="AC687" s="754"/>
      <c r="AD687" s="754"/>
      <c r="AE687" s="754" t="s">
        <v>1490</v>
      </c>
      <c r="AF687" s="754"/>
      <c r="AG687" s="754"/>
      <c r="AH687" s="754"/>
      <c r="AI687" s="754"/>
      <c r="AJ687" s="754"/>
      <c r="AK687" s="754"/>
      <c r="AL687" s="754" t="s">
        <v>1495</v>
      </c>
      <c r="AM687" s="754"/>
      <c r="AN687" s="754"/>
      <c r="AO687" s="754"/>
      <c r="AP687" s="754"/>
      <c r="AQ687" s="754"/>
      <c r="AR687" s="754"/>
      <c r="AS687" s="754"/>
      <c r="AT687" s="754" t="s">
        <v>901</v>
      </c>
      <c r="AU687" s="754"/>
      <c r="AV687" s="754"/>
      <c r="AW687" s="754" t="s">
        <v>1452</v>
      </c>
      <c r="AX687" s="754"/>
      <c r="AY687" s="754"/>
      <c r="AZ687" s="754"/>
      <c r="BA687" s="754"/>
      <c r="BB687" s="754"/>
      <c r="BC687" s="754" t="s">
        <v>1462</v>
      </c>
      <c r="BD687" s="754" t="s">
        <v>1454</v>
      </c>
      <c r="BE687" s="754"/>
      <c r="BF687" s="754" t="s">
        <v>1445</v>
      </c>
      <c r="BG687" s="754"/>
      <c r="BH687" s="754"/>
      <c r="BI687" s="754"/>
      <c r="BJ687" s="753"/>
      <c r="BK687" s="753"/>
      <c r="BL687" s="753"/>
      <c r="BM687" s="753"/>
    </row>
    <row r="688" spans="1:65" ht="14.25">
      <c r="A688" s="753"/>
      <c r="B688" s="753"/>
      <c r="C688" s="753"/>
      <c r="D688" s="754"/>
      <c r="E688" s="754"/>
      <c r="F688" s="754"/>
      <c r="G688" s="754"/>
      <c r="H688" s="754"/>
      <c r="I688" s="754"/>
      <c r="J688" s="754"/>
      <c r="K688" s="754"/>
      <c r="L688" s="754"/>
      <c r="M688" s="754"/>
      <c r="N688" s="754"/>
      <c r="O688" s="754"/>
      <c r="P688" s="754"/>
      <c r="Q688" s="754"/>
      <c r="R688" s="754"/>
      <c r="S688" s="754"/>
      <c r="T688" s="754"/>
      <c r="U688" s="754"/>
      <c r="V688" s="754"/>
      <c r="W688" s="754"/>
      <c r="X688" s="754"/>
      <c r="Y688" s="754"/>
      <c r="Z688" s="754"/>
      <c r="AA688" s="754"/>
      <c r="AB688" s="754"/>
      <c r="AC688" s="754"/>
      <c r="AD688" s="754"/>
      <c r="AE688" s="754"/>
      <c r="AF688" s="754"/>
      <c r="AG688" s="754"/>
      <c r="AH688" s="754"/>
      <c r="AI688" s="754"/>
      <c r="AJ688" s="754"/>
      <c r="AK688" s="754"/>
      <c r="AL688" s="754"/>
      <c r="AM688" s="754"/>
      <c r="AN688" s="754"/>
      <c r="AO688" s="754"/>
      <c r="AP688" s="754"/>
      <c r="AQ688" s="754"/>
      <c r="AR688" s="754"/>
      <c r="AS688" s="754"/>
      <c r="AT688" s="754"/>
      <c r="AU688" s="754"/>
      <c r="AV688" s="754"/>
      <c r="AW688" s="754"/>
      <c r="AX688" s="754"/>
      <c r="AY688" s="754"/>
      <c r="AZ688" s="754"/>
      <c r="BA688" s="754"/>
      <c r="BB688" s="754"/>
      <c r="BC688" s="754"/>
      <c r="BD688" s="754"/>
      <c r="BE688" s="754"/>
      <c r="BF688" s="754"/>
      <c r="BG688" s="754"/>
      <c r="BH688" s="754"/>
      <c r="BI688" s="754"/>
      <c r="BJ688" s="753"/>
      <c r="BK688" s="753"/>
      <c r="BL688" s="753"/>
      <c r="BM688" s="753"/>
    </row>
    <row r="689" spans="1:65" ht="14.25">
      <c r="A689" s="753"/>
      <c r="B689" s="753"/>
      <c r="C689" s="753"/>
      <c r="D689" s="805">
        <v>46</v>
      </c>
      <c r="E689" s="805"/>
      <c r="F689" s="805"/>
      <c r="G689" s="805"/>
      <c r="H689" s="805"/>
      <c r="I689" s="805"/>
      <c r="J689" s="805"/>
      <c r="K689" s="805"/>
      <c r="L689" s="805"/>
      <c r="M689" s="805"/>
      <c r="N689" s="805"/>
      <c r="O689" s="805"/>
      <c r="P689" s="805"/>
      <c r="Q689" s="805"/>
      <c r="R689" s="805"/>
      <c r="S689" s="805"/>
      <c r="T689" s="805"/>
      <c r="U689" s="805"/>
      <c r="V689" s="805"/>
      <c r="W689" s="805"/>
      <c r="X689" s="805"/>
      <c r="Y689" s="805"/>
      <c r="Z689" s="805"/>
      <c r="AA689" s="805"/>
      <c r="AB689" s="805"/>
      <c r="AC689" s="805"/>
      <c r="AD689" s="805"/>
      <c r="AE689" s="805"/>
      <c r="AF689" s="805"/>
      <c r="AG689" s="805"/>
      <c r="AH689" s="805"/>
      <c r="AI689" s="805"/>
      <c r="AJ689" s="805"/>
      <c r="AK689" s="805"/>
      <c r="AL689" s="805"/>
      <c r="AM689" s="805"/>
      <c r="AN689" s="805"/>
      <c r="AO689" s="805"/>
      <c r="AP689" s="805"/>
      <c r="AQ689" s="805"/>
      <c r="AR689" s="805"/>
      <c r="AS689" s="805"/>
      <c r="AT689" s="805"/>
      <c r="AU689" s="805"/>
      <c r="AV689" s="805"/>
      <c r="AW689" s="805"/>
      <c r="AX689" s="805"/>
      <c r="AY689" s="805"/>
      <c r="AZ689" s="805"/>
      <c r="BA689" s="805"/>
      <c r="BB689" s="805"/>
      <c r="BC689" s="805"/>
      <c r="BD689" s="805"/>
      <c r="BE689" s="805"/>
      <c r="BF689" s="805"/>
      <c r="BG689" s="805"/>
      <c r="BH689" s="805"/>
      <c r="BI689" s="805"/>
      <c r="BJ689" s="806">
        <v>161616</v>
      </c>
      <c r="BK689" s="806"/>
      <c r="BL689" s="806"/>
      <c r="BM689" s="806"/>
    </row>
    <row r="690" spans="1:65" ht="14.25">
      <c r="A690" s="755"/>
      <c r="B690" s="755"/>
      <c r="C690" s="755"/>
      <c r="D690" s="756" t="s">
        <v>1445</v>
      </c>
      <c r="E690" s="756"/>
      <c r="F690" s="756"/>
      <c r="G690" s="756"/>
      <c r="H690" s="756"/>
      <c r="I690" s="756"/>
      <c r="J690" s="756"/>
      <c r="K690" s="756"/>
      <c r="L690" s="756"/>
      <c r="M690" s="756" t="s">
        <v>1497</v>
      </c>
      <c r="N690" s="756"/>
      <c r="O690" s="756"/>
      <c r="P690" s="756"/>
      <c r="Q690" s="756"/>
      <c r="R690" s="756"/>
      <c r="S690" s="756"/>
      <c r="T690" s="756" t="s">
        <v>1479</v>
      </c>
      <c r="U690" s="756"/>
      <c r="V690" s="756"/>
      <c r="W690" s="756"/>
      <c r="X690" s="756" t="s">
        <v>1449</v>
      </c>
      <c r="Y690" s="756"/>
      <c r="Z690" s="756" t="s">
        <v>1448</v>
      </c>
      <c r="AA690" s="756"/>
      <c r="AB690" s="756"/>
      <c r="AC690" s="756"/>
      <c r="AD690" s="756"/>
      <c r="AE690" s="756" t="s">
        <v>1490</v>
      </c>
      <c r="AF690" s="756"/>
      <c r="AG690" s="756"/>
      <c r="AH690" s="756"/>
      <c r="AI690" s="756"/>
      <c r="AJ690" s="756"/>
      <c r="AK690" s="756"/>
      <c r="AL690" s="756" t="s">
        <v>1495</v>
      </c>
      <c r="AM690" s="756"/>
      <c r="AN690" s="756"/>
      <c r="AO690" s="756"/>
      <c r="AP690" s="756"/>
      <c r="AQ690" s="756"/>
      <c r="AR690" s="756"/>
      <c r="AS690" s="756"/>
      <c r="AT690" s="756" t="s">
        <v>901</v>
      </c>
      <c r="AU690" s="756"/>
      <c r="AV690" s="756"/>
      <c r="AW690" s="756" t="s">
        <v>1452</v>
      </c>
      <c r="AX690" s="756"/>
      <c r="AY690" s="756"/>
      <c r="AZ690" s="756"/>
      <c r="BA690" s="756"/>
      <c r="BB690" s="756"/>
      <c r="BC690" s="756" t="s">
        <v>1462</v>
      </c>
      <c r="BD690" s="756" t="s">
        <v>1454</v>
      </c>
      <c r="BE690" s="756"/>
      <c r="BF690" s="756" t="s">
        <v>1445</v>
      </c>
      <c r="BG690" s="756"/>
      <c r="BH690" s="756"/>
      <c r="BI690" s="756"/>
      <c r="BJ690" s="755"/>
      <c r="BK690" s="755"/>
      <c r="BL690" s="755"/>
      <c r="BM690" s="755"/>
    </row>
    <row r="691" spans="1:65" ht="14.25">
      <c r="A691" s="755"/>
      <c r="B691" s="755"/>
      <c r="C691" s="755"/>
      <c r="D691" s="756"/>
      <c r="E691" s="756"/>
      <c r="F691" s="756"/>
      <c r="G691" s="756"/>
      <c r="H691" s="756"/>
      <c r="I691" s="756"/>
      <c r="J691" s="756"/>
      <c r="K691" s="756"/>
      <c r="L691" s="756"/>
      <c r="M691" s="756"/>
      <c r="N691" s="756"/>
      <c r="O691" s="756"/>
      <c r="P691" s="756"/>
      <c r="Q691" s="756"/>
      <c r="R691" s="756"/>
      <c r="S691" s="756"/>
      <c r="T691" s="756"/>
      <c r="U691" s="756"/>
      <c r="V691" s="756"/>
      <c r="W691" s="756"/>
      <c r="X691" s="756"/>
      <c r="Y691" s="756"/>
      <c r="Z691" s="756"/>
      <c r="AA691" s="756"/>
      <c r="AB691" s="756"/>
      <c r="AC691" s="756"/>
      <c r="AD691" s="756"/>
      <c r="AE691" s="756"/>
      <c r="AF691" s="756"/>
      <c r="AG691" s="756"/>
      <c r="AH691" s="756"/>
      <c r="AI691" s="756"/>
      <c r="AJ691" s="756"/>
      <c r="AK691" s="756"/>
      <c r="AL691" s="756"/>
      <c r="AM691" s="756"/>
      <c r="AN691" s="756"/>
      <c r="AO691" s="756"/>
      <c r="AP691" s="756"/>
      <c r="AQ691" s="756"/>
      <c r="AR691" s="756"/>
      <c r="AS691" s="756"/>
      <c r="AT691" s="756"/>
      <c r="AU691" s="756"/>
      <c r="AV691" s="756"/>
      <c r="AW691" s="756"/>
      <c r="AX691" s="756"/>
      <c r="AY691" s="756"/>
      <c r="AZ691" s="756"/>
      <c r="BA691" s="756"/>
      <c r="BB691" s="756"/>
      <c r="BC691" s="756"/>
      <c r="BD691" s="756"/>
      <c r="BE691" s="756"/>
      <c r="BF691" s="756"/>
      <c r="BG691" s="756"/>
      <c r="BH691" s="756"/>
      <c r="BI691" s="756"/>
      <c r="BJ691" s="755"/>
      <c r="BK691" s="755"/>
      <c r="BL691" s="755"/>
      <c r="BM691" s="755"/>
    </row>
    <row r="692" spans="1:65" ht="14.25">
      <c r="A692" s="755"/>
      <c r="B692" s="755"/>
      <c r="C692" s="755"/>
      <c r="D692" s="756"/>
      <c r="E692" s="756"/>
      <c r="F692" s="756"/>
      <c r="G692" s="756"/>
      <c r="H692" s="756"/>
      <c r="I692" s="756"/>
      <c r="J692" s="756"/>
      <c r="K692" s="756"/>
      <c r="L692" s="756"/>
      <c r="M692" s="756"/>
      <c r="N692" s="756"/>
      <c r="O692" s="756"/>
      <c r="P692" s="756"/>
      <c r="Q692" s="756"/>
      <c r="R692" s="756"/>
      <c r="S692" s="756"/>
      <c r="T692" s="756"/>
      <c r="U692" s="756"/>
      <c r="V692" s="756"/>
      <c r="W692" s="756"/>
      <c r="X692" s="756"/>
      <c r="Y692" s="756"/>
      <c r="Z692" s="756"/>
      <c r="AA692" s="756"/>
      <c r="AB692" s="756"/>
      <c r="AC692" s="756"/>
      <c r="AD692" s="756"/>
      <c r="AE692" s="756"/>
      <c r="AF692" s="756"/>
      <c r="AG692" s="756"/>
      <c r="AH692" s="756"/>
      <c r="AI692" s="756"/>
      <c r="AJ692" s="756"/>
      <c r="AK692" s="756"/>
      <c r="AL692" s="756"/>
      <c r="AM692" s="756"/>
      <c r="AN692" s="756"/>
      <c r="AO692" s="756"/>
      <c r="AP692" s="756"/>
      <c r="AQ692" s="756"/>
      <c r="AR692" s="756"/>
      <c r="AS692" s="756"/>
      <c r="AT692" s="756"/>
      <c r="AU692" s="756"/>
      <c r="AV692" s="756"/>
      <c r="AW692" s="756"/>
      <c r="AX692" s="756"/>
      <c r="AY692" s="756"/>
      <c r="AZ692" s="756"/>
      <c r="BA692" s="756"/>
      <c r="BB692" s="756"/>
      <c r="BC692" s="756"/>
      <c r="BD692" s="756"/>
      <c r="BE692" s="756"/>
      <c r="BF692" s="756"/>
      <c r="BG692" s="756"/>
      <c r="BH692" s="756"/>
      <c r="BI692" s="756"/>
      <c r="BJ692" s="755"/>
      <c r="BK692" s="755"/>
      <c r="BL692" s="755"/>
      <c r="BM692" s="755"/>
    </row>
    <row r="693" spans="1:65" ht="14.25">
      <c r="A693" s="755"/>
      <c r="B693" s="755"/>
      <c r="C693" s="755"/>
      <c r="D693" s="756" t="s">
        <v>1445</v>
      </c>
      <c r="E693" s="756"/>
      <c r="F693" s="756"/>
      <c r="G693" s="756"/>
      <c r="H693" s="756"/>
      <c r="I693" s="756"/>
      <c r="J693" s="756"/>
      <c r="K693" s="756"/>
      <c r="L693" s="756"/>
      <c r="M693" s="756" t="s">
        <v>1498</v>
      </c>
      <c r="N693" s="756"/>
      <c r="O693" s="756"/>
      <c r="P693" s="756"/>
      <c r="Q693" s="756"/>
      <c r="R693" s="756"/>
      <c r="S693" s="756"/>
      <c r="T693" s="756" t="s">
        <v>1479</v>
      </c>
      <c r="U693" s="756"/>
      <c r="V693" s="756"/>
      <c r="W693" s="756"/>
      <c r="X693" s="756" t="s">
        <v>1449</v>
      </c>
      <c r="Y693" s="756"/>
      <c r="Z693" s="756" t="s">
        <v>1448</v>
      </c>
      <c r="AA693" s="756"/>
      <c r="AB693" s="756"/>
      <c r="AC693" s="756"/>
      <c r="AD693" s="756"/>
      <c r="AE693" s="756" t="s">
        <v>1490</v>
      </c>
      <c r="AF693" s="756"/>
      <c r="AG693" s="756"/>
      <c r="AH693" s="756"/>
      <c r="AI693" s="756"/>
      <c r="AJ693" s="756"/>
      <c r="AK693" s="756"/>
      <c r="AL693" s="756" t="s">
        <v>1495</v>
      </c>
      <c r="AM693" s="756"/>
      <c r="AN693" s="756"/>
      <c r="AO693" s="756"/>
      <c r="AP693" s="756"/>
      <c r="AQ693" s="756"/>
      <c r="AR693" s="756"/>
      <c r="AS693" s="756"/>
      <c r="AT693" s="756" t="s">
        <v>901</v>
      </c>
      <c r="AU693" s="756"/>
      <c r="AV693" s="756"/>
      <c r="AW693" s="756" t="s">
        <v>1452</v>
      </c>
      <c r="AX693" s="756"/>
      <c r="AY693" s="756"/>
      <c r="AZ693" s="756"/>
      <c r="BA693" s="756"/>
      <c r="BB693" s="756"/>
      <c r="BC693" s="756" t="s">
        <v>1460</v>
      </c>
      <c r="BD693" s="756" t="s">
        <v>1454</v>
      </c>
      <c r="BE693" s="756"/>
      <c r="BF693" s="756" t="s">
        <v>1445</v>
      </c>
      <c r="BG693" s="756"/>
      <c r="BH693" s="756"/>
      <c r="BI693" s="756"/>
      <c r="BJ693" s="755"/>
      <c r="BK693" s="755"/>
      <c r="BL693" s="755"/>
      <c r="BM693" s="755"/>
    </row>
    <row r="694" spans="1:65" ht="14.25">
      <c r="A694" s="755"/>
      <c r="B694" s="755"/>
      <c r="C694" s="755"/>
      <c r="D694" s="756"/>
      <c r="E694" s="756"/>
      <c r="F694" s="756"/>
      <c r="G694" s="756"/>
      <c r="H694" s="756"/>
      <c r="I694" s="756"/>
      <c r="J694" s="756"/>
      <c r="K694" s="756"/>
      <c r="L694" s="756"/>
      <c r="M694" s="756"/>
      <c r="N694" s="756"/>
      <c r="O694" s="756"/>
      <c r="P694" s="756"/>
      <c r="Q694" s="756"/>
      <c r="R694" s="756"/>
      <c r="S694" s="756"/>
      <c r="T694" s="756"/>
      <c r="U694" s="756"/>
      <c r="V694" s="756"/>
      <c r="W694" s="756"/>
      <c r="X694" s="756"/>
      <c r="Y694" s="756"/>
      <c r="Z694" s="756"/>
      <c r="AA694" s="756"/>
      <c r="AB694" s="756"/>
      <c r="AC694" s="756"/>
      <c r="AD694" s="756"/>
      <c r="AE694" s="756"/>
      <c r="AF694" s="756"/>
      <c r="AG694" s="756"/>
      <c r="AH694" s="756"/>
      <c r="AI694" s="756"/>
      <c r="AJ694" s="756"/>
      <c r="AK694" s="756"/>
      <c r="AL694" s="756"/>
      <c r="AM694" s="756"/>
      <c r="AN694" s="756"/>
      <c r="AO694" s="756"/>
      <c r="AP694" s="756"/>
      <c r="AQ694" s="756"/>
      <c r="AR694" s="756"/>
      <c r="AS694" s="756"/>
      <c r="AT694" s="756"/>
      <c r="AU694" s="756"/>
      <c r="AV694" s="756"/>
      <c r="AW694" s="756"/>
      <c r="AX694" s="756"/>
      <c r="AY694" s="756"/>
      <c r="AZ694" s="756"/>
      <c r="BA694" s="756"/>
      <c r="BB694" s="756"/>
      <c r="BC694" s="756"/>
      <c r="BD694" s="756"/>
      <c r="BE694" s="756"/>
      <c r="BF694" s="756"/>
      <c r="BG694" s="756"/>
      <c r="BH694" s="756"/>
      <c r="BI694" s="756"/>
      <c r="BJ694" s="755"/>
      <c r="BK694" s="755"/>
      <c r="BL694" s="755"/>
      <c r="BM694" s="755"/>
    </row>
    <row r="695" spans="1:65" ht="14.25">
      <c r="A695" s="755"/>
      <c r="B695" s="755"/>
      <c r="C695" s="755"/>
      <c r="D695" s="756"/>
      <c r="E695" s="756"/>
      <c r="F695" s="756"/>
      <c r="G695" s="756"/>
      <c r="H695" s="756"/>
      <c r="I695" s="756"/>
      <c r="J695" s="756"/>
      <c r="K695" s="756"/>
      <c r="L695" s="756"/>
      <c r="M695" s="756"/>
      <c r="N695" s="756"/>
      <c r="O695" s="756"/>
      <c r="P695" s="756"/>
      <c r="Q695" s="756"/>
      <c r="R695" s="756"/>
      <c r="S695" s="756"/>
      <c r="T695" s="756"/>
      <c r="U695" s="756"/>
      <c r="V695" s="756"/>
      <c r="W695" s="756"/>
      <c r="X695" s="756"/>
      <c r="Y695" s="756"/>
      <c r="Z695" s="756"/>
      <c r="AA695" s="756"/>
      <c r="AB695" s="756"/>
      <c r="AC695" s="756"/>
      <c r="AD695" s="756"/>
      <c r="AE695" s="756"/>
      <c r="AF695" s="756"/>
      <c r="AG695" s="756"/>
      <c r="AH695" s="756"/>
      <c r="AI695" s="756"/>
      <c r="AJ695" s="756"/>
      <c r="AK695" s="756"/>
      <c r="AL695" s="756"/>
      <c r="AM695" s="756"/>
      <c r="AN695" s="756"/>
      <c r="AO695" s="756"/>
      <c r="AP695" s="756"/>
      <c r="AQ695" s="756"/>
      <c r="AR695" s="756"/>
      <c r="AS695" s="756"/>
      <c r="AT695" s="756"/>
      <c r="AU695" s="756"/>
      <c r="AV695" s="756"/>
      <c r="AW695" s="756"/>
      <c r="AX695" s="756"/>
      <c r="AY695" s="756"/>
      <c r="AZ695" s="756"/>
      <c r="BA695" s="756"/>
      <c r="BB695" s="756"/>
      <c r="BC695" s="756"/>
      <c r="BD695" s="756"/>
      <c r="BE695" s="756"/>
      <c r="BF695" s="756"/>
      <c r="BG695" s="756"/>
      <c r="BH695" s="756"/>
      <c r="BI695" s="756"/>
      <c r="BJ695" s="755"/>
      <c r="BK695" s="755"/>
      <c r="BL695" s="755"/>
      <c r="BM695" s="755"/>
    </row>
    <row r="696" spans="1:65" ht="14.25">
      <c r="A696" s="755"/>
      <c r="B696" s="755"/>
      <c r="C696" s="755"/>
      <c r="D696" s="756" t="s">
        <v>1499</v>
      </c>
      <c r="E696" s="756"/>
      <c r="F696" s="756"/>
      <c r="G696" s="756"/>
      <c r="H696" s="756"/>
      <c r="I696" s="756"/>
      <c r="J696" s="756"/>
      <c r="K696" s="756"/>
      <c r="L696" s="756"/>
      <c r="M696" s="756" t="s">
        <v>1500</v>
      </c>
      <c r="N696" s="756"/>
      <c r="O696" s="756"/>
      <c r="P696" s="756"/>
      <c r="Q696" s="756"/>
      <c r="R696" s="756"/>
      <c r="S696" s="756"/>
      <c r="T696" s="756" t="s">
        <v>1496</v>
      </c>
      <c r="U696" s="756"/>
      <c r="V696" s="756"/>
      <c r="W696" s="756"/>
      <c r="X696" s="756" t="s">
        <v>1449</v>
      </c>
      <c r="Y696" s="756"/>
      <c r="Z696" s="756" t="s">
        <v>1448</v>
      </c>
      <c r="AA696" s="756"/>
      <c r="AB696" s="756"/>
      <c r="AC696" s="756"/>
      <c r="AD696" s="756"/>
      <c r="AE696" s="756" t="s">
        <v>1501</v>
      </c>
      <c r="AF696" s="756"/>
      <c r="AG696" s="756"/>
      <c r="AH696" s="756"/>
      <c r="AI696" s="756"/>
      <c r="AJ696" s="756"/>
      <c r="AK696" s="756"/>
      <c r="AL696" s="756" t="s">
        <v>1502</v>
      </c>
      <c r="AM696" s="756"/>
      <c r="AN696" s="756"/>
      <c r="AO696" s="756"/>
      <c r="AP696" s="756"/>
      <c r="AQ696" s="756"/>
      <c r="AR696" s="756"/>
      <c r="AS696" s="756"/>
      <c r="AT696" s="756" t="s">
        <v>901</v>
      </c>
      <c r="AU696" s="756"/>
      <c r="AV696" s="756"/>
      <c r="AW696" s="756" t="s">
        <v>1503</v>
      </c>
      <c r="AX696" s="756"/>
      <c r="AY696" s="756"/>
      <c r="AZ696" s="756"/>
      <c r="BA696" s="756"/>
      <c r="BB696" s="756"/>
      <c r="BC696" s="756" t="s">
        <v>1504</v>
      </c>
      <c r="BD696" s="756" t="s">
        <v>1505</v>
      </c>
      <c r="BE696" s="756"/>
      <c r="BF696" s="756" t="s">
        <v>1499</v>
      </c>
      <c r="BG696" s="756"/>
      <c r="BH696" s="756"/>
      <c r="BI696" s="756"/>
      <c r="BJ696" s="755"/>
      <c r="BK696" s="755"/>
      <c r="BL696" s="755"/>
      <c r="BM696" s="755"/>
    </row>
    <row r="697" spans="1:65" ht="14.25">
      <c r="A697" s="755"/>
      <c r="B697" s="755"/>
      <c r="C697" s="755"/>
      <c r="D697" s="756"/>
      <c r="E697" s="756"/>
      <c r="F697" s="756"/>
      <c r="G697" s="756"/>
      <c r="H697" s="756"/>
      <c r="I697" s="756"/>
      <c r="J697" s="756"/>
      <c r="K697" s="756"/>
      <c r="L697" s="756"/>
      <c r="M697" s="756"/>
      <c r="N697" s="756"/>
      <c r="O697" s="756"/>
      <c r="P697" s="756"/>
      <c r="Q697" s="756"/>
      <c r="R697" s="756"/>
      <c r="S697" s="756"/>
      <c r="T697" s="756"/>
      <c r="U697" s="756"/>
      <c r="V697" s="756"/>
      <c r="W697" s="756"/>
      <c r="X697" s="756"/>
      <c r="Y697" s="756"/>
      <c r="Z697" s="756"/>
      <c r="AA697" s="756"/>
      <c r="AB697" s="756"/>
      <c r="AC697" s="756"/>
      <c r="AD697" s="756"/>
      <c r="AE697" s="756"/>
      <c r="AF697" s="756"/>
      <c r="AG697" s="756"/>
      <c r="AH697" s="756"/>
      <c r="AI697" s="756"/>
      <c r="AJ697" s="756"/>
      <c r="AK697" s="756"/>
      <c r="AL697" s="756"/>
      <c r="AM697" s="756"/>
      <c r="AN697" s="756"/>
      <c r="AO697" s="756"/>
      <c r="AP697" s="756"/>
      <c r="AQ697" s="756"/>
      <c r="AR697" s="756"/>
      <c r="AS697" s="756"/>
      <c r="AT697" s="756"/>
      <c r="AU697" s="756"/>
      <c r="AV697" s="756"/>
      <c r="AW697" s="756"/>
      <c r="AX697" s="756"/>
      <c r="AY697" s="756"/>
      <c r="AZ697" s="756"/>
      <c r="BA697" s="756"/>
      <c r="BB697" s="756"/>
      <c r="BC697" s="756"/>
      <c r="BD697" s="756"/>
      <c r="BE697" s="756"/>
      <c r="BF697" s="756"/>
      <c r="BG697" s="756"/>
      <c r="BH697" s="756"/>
      <c r="BI697" s="756"/>
      <c r="BJ697" s="755"/>
      <c r="BK697" s="755"/>
      <c r="BL697" s="755"/>
      <c r="BM697" s="755"/>
    </row>
    <row r="698" spans="1:65" ht="14.25">
      <c r="A698" s="755"/>
      <c r="B698" s="755"/>
      <c r="C698" s="755"/>
      <c r="D698" s="756"/>
      <c r="E698" s="756"/>
      <c r="F698" s="756"/>
      <c r="G698" s="756"/>
      <c r="H698" s="756"/>
      <c r="I698" s="756"/>
      <c r="J698" s="756"/>
      <c r="K698" s="756"/>
      <c r="L698" s="756"/>
      <c r="M698" s="756"/>
      <c r="N698" s="756"/>
      <c r="O698" s="756"/>
      <c r="P698" s="756"/>
      <c r="Q698" s="756"/>
      <c r="R698" s="756"/>
      <c r="S698" s="756"/>
      <c r="T698" s="756"/>
      <c r="U698" s="756"/>
      <c r="V698" s="756"/>
      <c r="W698" s="756"/>
      <c r="X698" s="756"/>
      <c r="Y698" s="756"/>
      <c r="Z698" s="756"/>
      <c r="AA698" s="756"/>
      <c r="AB698" s="756"/>
      <c r="AC698" s="756"/>
      <c r="AD698" s="756"/>
      <c r="AE698" s="756"/>
      <c r="AF698" s="756"/>
      <c r="AG698" s="756"/>
      <c r="AH698" s="756"/>
      <c r="AI698" s="756"/>
      <c r="AJ698" s="756"/>
      <c r="AK698" s="756"/>
      <c r="AL698" s="756"/>
      <c r="AM698" s="756"/>
      <c r="AN698" s="756"/>
      <c r="AO698" s="756"/>
      <c r="AP698" s="756"/>
      <c r="AQ698" s="756"/>
      <c r="AR698" s="756"/>
      <c r="AS698" s="756"/>
      <c r="AT698" s="756"/>
      <c r="AU698" s="756"/>
      <c r="AV698" s="756"/>
      <c r="AW698" s="756"/>
      <c r="AX698" s="756"/>
      <c r="AY698" s="756"/>
      <c r="AZ698" s="756"/>
      <c r="BA698" s="756"/>
      <c r="BB698" s="756"/>
      <c r="BC698" s="756"/>
      <c r="BD698" s="756"/>
      <c r="BE698" s="756"/>
      <c r="BF698" s="756"/>
      <c r="BG698" s="756"/>
      <c r="BH698" s="756"/>
      <c r="BI698" s="756"/>
      <c r="BJ698" s="755"/>
      <c r="BK698" s="755"/>
      <c r="BL698" s="755"/>
      <c r="BM698" s="755"/>
    </row>
    <row r="699" spans="1:65" ht="14.25">
      <c r="A699" s="755"/>
      <c r="B699" s="755"/>
      <c r="C699" s="755"/>
      <c r="D699" s="756" t="s">
        <v>1445</v>
      </c>
      <c r="E699" s="756"/>
      <c r="F699" s="756"/>
      <c r="G699" s="756"/>
      <c r="H699" s="756"/>
      <c r="I699" s="756"/>
      <c r="J699" s="756"/>
      <c r="K699" s="756"/>
      <c r="L699" s="756"/>
      <c r="M699" s="756" t="s">
        <v>1506</v>
      </c>
      <c r="N699" s="756"/>
      <c r="O699" s="756"/>
      <c r="P699" s="756"/>
      <c r="Q699" s="756"/>
      <c r="R699" s="756"/>
      <c r="S699" s="756"/>
      <c r="T699" s="756" t="s">
        <v>1507</v>
      </c>
      <c r="U699" s="756"/>
      <c r="V699" s="756"/>
      <c r="W699" s="756"/>
      <c r="X699" s="756" t="s">
        <v>1449</v>
      </c>
      <c r="Y699" s="756"/>
      <c r="Z699" s="756" t="s">
        <v>1448</v>
      </c>
      <c r="AA699" s="756"/>
      <c r="AB699" s="756"/>
      <c r="AC699" s="756"/>
      <c r="AD699" s="756"/>
      <c r="AE699" s="756" t="s">
        <v>1508</v>
      </c>
      <c r="AF699" s="756"/>
      <c r="AG699" s="756"/>
      <c r="AH699" s="756"/>
      <c r="AI699" s="756"/>
      <c r="AJ699" s="756"/>
      <c r="AK699" s="756"/>
      <c r="AL699" s="756" t="s">
        <v>1509</v>
      </c>
      <c r="AM699" s="756"/>
      <c r="AN699" s="756"/>
      <c r="AO699" s="756"/>
      <c r="AP699" s="756"/>
      <c r="AQ699" s="756"/>
      <c r="AR699" s="756"/>
      <c r="AS699" s="756"/>
      <c r="AT699" s="756" t="s">
        <v>901</v>
      </c>
      <c r="AU699" s="756"/>
      <c r="AV699" s="756"/>
      <c r="AW699" s="756" t="s">
        <v>1452</v>
      </c>
      <c r="AX699" s="756"/>
      <c r="AY699" s="756"/>
      <c r="AZ699" s="756"/>
      <c r="BA699" s="756"/>
      <c r="BB699" s="756"/>
      <c r="BC699" s="756" t="s">
        <v>1510</v>
      </c>
      <c r="BD699" s="756" t="s">
        <v>1454</v>
      </c>
      <c r="BE699" s="756"/>
      <c r="BF699" s="756" t="s">
        <v>1445</v>
      </c>
      <c r="BG699" s="756"/>
      <c r="BH699" s="756"/>
      <c r="BI699" s="756"/>
      <c r="BJ699" s="755"/>
      <c r="BK699" s="755"/>
      <c r="BL699" s="755"/>
      <c r="BM699" s="755"/>
    </row>
    <row r="700" spans="1:65" ht="14.25">
      <c r="A700" s="755"/>
      <c r="B700" s="755"/>
      <c r="C700" s="755"/>
      <c r="D700" s="756"/>
      <c r="E700" s="756"/>
      <c r="F700" s="756"/>
      <c r="G700" s="756"/>
      <c r="H700" s="756"/>
      <c r="I700" s="756"/>
      <c r="J700" s="756"/>
      <c r="K700" s="756"/>
      <c r="L700" s="756"/>
      <c r="M700" s="756"/>
      <c r="N700" s="756"/>
      <c r="O700" s="756"/>
      <c r="P700" s="756"/>
      <c r="Q700" s="756"/>
      <c r="R700" s="756"/>
      <c r="S700" s="756"/>
      <c r="T700" s="756"/>
      <c r="U700" s="756"/>
      <c r="V700" s="756"/>
      <c r="W700" s="756"/>
      <c r="X700" s="756"/>
      <c r="Y700" s="756"/>
      <c r="Z700" s="756"/>
      <c r="AA700" s="756"/>
      <c r="AB700" s="756"/>
      <c r="AC700" s="756"/>
      <c r="AD700" s="756"/>
      <c r="AE700" s="756"/>
      <c r="AF700" s="756"/>
      <c r="AG700" s="756"/>
      <c r="AH700" s="756"/>
      <c r="AI700" s="756"/>
      <c r="AJ700" s="756"/>
      <c r="AK700" s="756"/>
      <c r="AL700" s="756"/>
      <c r="AM700" s="756"/>
      <c r="AN700" s="756"/>
      <c r="AO700" s="756"/>
      <c r="AP700" s="756"/>
      <c r="AQ700" s="756"/>
      <c r="AR700" s="756"/>
      <c r="AS700" s="756"/>
      <c r="AT700" s="756"/>
      <c r="AU700" s="756"/>
      <c r="AV700" s="756"/>
      <c r="AW700" s="756"/>
      <c r="AX700" s="756"/>
      <c r="AY700" s="756"/>
      <c r="AZ700" s="756"/>
      <c r="BA700" s="756"/>
      <c r="BB700" s="756"/>
      <c r="BC700" s="756"/>
      <c r="BD700" s="756"/>
      <c r="BE700" s="756"/>
      <c r="BF700" s="756"/>
      <c r="BG700" s="756"/>
      <c r="BH700" s="756"/>
      <c r="BI700" s="756"/>
      <c r="BJ700" s="755"/>
      <c r="BK700" s="755"/>
      <c r="BL700" s="755"/>
      <c r="BM700" s="755"/>
    </row>
    <row r="701" spans="1:65" ht="14.25">
      <c r="A701" s="755"/>
      <c r="B701" s="755"/>
      <c r="C701" s="755"/>
      <c r="D701" s="756"/>
      <c r="E701" s="756"/>
      <c r="F701" s="756"/>
      <c r="G701" s="756"/>
      <c r="H701" s="756"/>
      <c r="I701" s="756"/>
      <c r="J701" s="756"/>
      <c r="K701" s="756"/>
      <c r="L701" s="756"/>
      <c r="M701" s="756"/>
      <c r="N701" s="756"/>
      <c r="O701" s="756"/>
      <c r="P701" s="756"/>
      <c r="Q701" s="756"/>
      <c r="R701" s="756"/>
      <c r="S701" s="756"/>
      <c r="T701" s="756"/>
      <c r="U701" s="756"/>
      <c r="V701" s="756"/>
      <c r="W701" s="756"/>
      <c r="X701" s="756"/>
      <c r="Y701" s="756"/>
      <c r="Z701" s="756"/>
      <c r="AA701" s="756"/>
      <c r="AB701" s="756"/>
      <c r="AC701" s="756"/>
      <c r="AD701" s="756"/>
      <c r="AE701" s="756"/>
      <c r="AF701" s="756"/>
      <c r="AG701" s="756"/>
      <c r="AH701" s="756"/>
      <c r="AI701" s="756"/>
      <c r="AJ701" s="756"/>
      <c r="AK701" s="756"/>
      <c r="AL701" s="756"/>
      <c r="AM701" s="756"/>
      <c r="AN701" s="756"/>
      <c r="AO701" s="756"/>
      <c r="AP701" s="756"/>
      <c r="AQ701" s="756"/>
      <c r="AR701" s="756"/>
      <c r="AS701" s="756"/>
      <c r="AT701" s="756"/>
      <c r="AU701" s="756"/>
      <c r="AV701" s="756"/>
      <c r="AW701" s="756"/>
      <c r="AX701" s="756"/>
      <c r="AY701" s="756"/>
      <c r="AZ701" s="756"/>
      <c r="BA701" s="756"/>
      <c r="BB701" s="756"/>
      <c r="BC701" s="756"/>
      <c r="BD701" s="756"/>
      <c r="BE701" s="756"/>
      <c r="BF701" s="756"/>
      <c r="BG701" s="756"/>
      <c r="BH701" s="756"/>
      <c r="BI701" s="756"/>
      <c r="BJ701" s="755"/>
      <c r="BK701" s="755"/>
      <c r="BL701" s="755"/>
      <c r="BM701" s="755"/>
    </row>
    <row r="702" spans="1:65" ht="14.25">
      <c r="A702" s="755"/>
      <c r="B702" s="755"/>
      <c r="C702" s="755"/>
      <c r="D702" s="756" t="s">
        <v>1445</v>
      </c>
      <c r="E702" s="756"/>
      <c r="F702" s="756"/>
      <c r="G702" s="756"/>
      <c r="H702" s="756"/>
      <c r="I702" s="756"/>
      <c r="J702" s="756"/>
      <c r="K702" s="756"/>
      <c r="L702" s="756"/>
      <c r="M702" s="756" t="s">
        <v>1511</v>
      </c>
      <c r="N702" s="756"/>
      <c r="O702" s="756"/>
      <c r="P702" s="756"/>
      <c r="Q702" s="756"/>
      <c r="R702" s="756"/>
      <c r="S702" s="756"/>
      <c r="T702" s="756" t="s">
        <v>1448</v>
      </c>
      <c r="U702" s="756"/>
      <c r="V702" s="756"/>
      <c r="W702" s="756"/>
      <c r="X702" s="756" t="s">
        <v>1449</v>
      </c>
      <c r="Y702" s="756"/>
      <c r="Z702" s="756" t="s">
        <v>1448</v>
      </c>
      <c r="AA702" s="756"/>
      <c r="AB702" s="756"/>
      <c r="AC702" s="756"/>
      <c r="AD702" s="756"/>
      <c r="AE702" s="756" t="s">
        <v>1512</v>
      </c>
      <c r="AF702" s="756"/>
      <c r="AG702" s="756"/>
      <c r="AH702" s="756"/>
      <c r="AI702" s="756"/>
      <c r="AJ702" s="756"/>
      <c r="AK702" s="756"/>
      <c r="AL702" s="756" t="s">
        <v>1513</v>
      </c>
      <c r="AM702" s="756"/>
      <c r="AN702" s="756"/>
      <c r="AO702" s="756"/>
      <c r="AP702" s="756"/>
      <c r="AQ702" s="756"/>
      <c r="AR702" s="756"/>
      <c r="AS702" s="756"/>
      <c r="AT702" s="756" t="s">
        <v>901</v>
      </c>
      <c r="AU702" s="756"/>
      <c r="AV702" s="756"/>
      <c r="AW702" s="756" t="s">
        <v>1452</v>
      </c>
      <c r="AX702" s="756"/>
      <c r="AY702" s="756"/>
      <c r="AZ702" s="756"/>
      <c r="BA702" s="756"/>
      <c r="BB702" s="756"/>
      <c r="BC702" s="756" t="s">
        <v>1458</v>
      </c>
      <c r="BD702" s="756" t="s">
        <v>1454</v>
      </c>
      <c r="BE702" s="756"/>
      <c r="BF702" s="756" t="s">
        <v>1445</v>
      </c>
      <c r="BG702" s="756"/>
      <c r="BH702" s="756"/>
      <c r="BI702" s="756"/>
      <c r="BJ702" s="755"/>
      <c r="BK702" s="755"/>
      <c r="BL702" s="755"/>
      <c r="BM702" s="755"/>
    </row>
    <row r="703" spans="1:65" ht="14.25">
      <c r="A703" s="755"/>
      <c r="B703" s="755"/>
      <c r="C703" s="755"/>
      <c r="D703" s="756"/>
      <c r="E703" s="756"/>
      <c r="F703" s="756"/>
      <c r="G703" s="756"/>
      <c r="H703" s="756"/>
      <c r="I703" s="756"/>
      <c r="J703" s="756"/>
      <c r="K703" s="756"/>
      <c r="L703" s="756"/>
      <c r="M703" s="756"/>
      <c r="N703" s="756"/>
      <c r="O703" s="756"/>
      <c r="P703" s="756"/>
      <c r="Q703" s="756"/>
      <c r="R703" s="756"/>
      <c r="S703" s="756"/>
      <c r="T703" s="756"/>
      <c r="U703" s="756"/>
      <c r="V703" s="756"/>
      <c r="W703" s="756"/>
      <c r="X703" s="756"/>
      <c r="Y703" s="756"/>
      <c r="Z703" s="756"/>
      <c r="AA703" s="756"/>
      <c r="AB703" s="756"/>
      <c r="AC703" s="756"/>
      <c r="AD703" s="756"/>
      <c r="AE703" s="756"/>
      <c r="AF703" s="756"/>
      <c r="AG703" s="756"/>
      <c r="AH703" s="756"/>
      <c r="AI703" s="756"/>
      <c r="AJ703" s="756"/>
      <c r="AK703" s="756"/>
      <c r="AL703" s="756"/>
      <c r="AM703" s="756"/>
      <c r="AN703" s="756"/>
      <c r="AO703" s="756"/>
      <c r="AP703" s="756"/>
      <c r="AQ703" s="756"/>
      <c r="AR703" s="756"/>
      <c r="AS703" s="756"/>
      <c r="AT703" s="756"/>
      <c r="AU703" s="756"/>
      <c r="AV703" s="756"/>
      <c r="AW703" s="756"/>
      <c r="AX703" s="756"/>
      <c r="AY703" s="756"/>
      <c r="AZ703" s="756"/>
      <c r="BA703" s="756"/>
      <c r="BB703" s="756"/>
      <c r="BC703" s="756"/>
      <c r="BD703" s="756"/>
      <c r="BE703" s="756"/>
      <c r="BF703" s="756"/>
      <c r="BG703" s="756"/>
      <c r="BH703" s="756"/>
      <c r="BI703" s="756"/>
      <c r="BJ703" s="755"/>
      <c r="BK703" s="755"/>
      <c r="BL703" s="755"/>
      <c r="BM703" s="755"/>
    </row>
    <row r="704" spans="1:65" ht="14.25">
      <c r="A704" s="755"/>
      <c r="B704" s="755"/>
      <c r="C704" s="755"/>
      <c r="D704" s="756"/>
      <c r="E704" s="756"/>
      <c r="F704" s="756"/>
      <c r="G704" s="756"/>
      <c r="H704" s="756"/>
      <c r="I704" s="756"/>
      <c r="J704" s="756"/>
      <c r="K704" s="756"/>
      <c r="L704" s="756"/>
      <c r="M704" s="756"/>
      <c r="N704" s="756"/>
      <c r="O704" s="756"/>
      <c r="P704" s="756"/>
      <c r="Q704" s="756"/>
      <c r="R704" s="756"/>
      <c r="S704" s="756"/>
      <c r="T704" s="756"/>
      <c r="U704" s="756"/>
      <c r="V704" s="756"/>
      <c r="W704" s="756"/>
      <c r="X704" s="756"/>
      <c r="Y704" s="756"/>
      <c r="Z704" s="756"/>
      <c r="AA704" s="756"/>
      <c r="AB704" s="756"/>
      <c r="AC704" s="756"/>
      <c r="AD704" s="756"/>
      <c r="AE704" s="756"/>
      <c r="AF704" s="756"/>
      <c r="AG704" s="756"/>
      <c r="AH704" s="756"/>
      <c r="AI704" s="756"/>
      <c r="AJ704" s="756"/>
      <c r="AK704" s="756"/>
      <c r="AL704" s="756"/>
      <c r="AM704" s="756"/>
      <c r="AN704" s="756"/>
      <c r="AO704" s="756"/>
      <c r="AP704" s="756"/>
      <c r="AQ704" s="756"/>
      <c r="AR704" s="756"/>
      <c r="AS704" s="756"/>
      <c r="AT704" s="756"/>
      <c r="AU704" s="756"/>
      <c r="AV704" s="756"/>
      <c r="AW704" s="756"/>
      <c r="AX704" s="756"/>
      <c r="AY704" s="756"/>
      <c r="AZ704" s="756"/>
      <c r="BA704" s="756"/>
      <c r="BB704" s="756"/>
      <c r="BC704" s="756"/>
      <c r="BD704" s="756"/>
      <c r="BE704" s="756"/>
      <c r="BF704" s="756"/>
      <c r="BG704" s="756"/>
      <c r="BH704" s="756"/>
      <c r="BI704" s="756"/>
      <c r="BJ704" s="755"/>
      <c r="BK704" s="755"/>
      <c r="BL704" s="755"/>
      <c r="BM704" s="755"/>
    </row>
    <row r="705" spans="1:65" ht="14.25">
      <c r="A705" s="755"/>
      <c r="B705" s="755"/>
      <c r="C705" s="755"/>
      <c r="D705" s="756" t="s">
        <v>1445</v>
      </c>
      <c r="E705" s="756"/>
      <c r="F705" s="756"/>
      <c r="G705" s="756"/>
      <c r="H705" s="756"/>
      <c r="I705" s="756"/>
      <c r="J705" s="756"/>
      <c r="K705" s="756"/>
      <c r="L705" s="756"/>
      <c r="M705" s="756" t="s">
        <v>1514</v>
      </c>
      <c r="N705" s="756"/>
      <c r="O705" s="756"/>
      <c r="P705" s="756"/>
      <c r="Q705" s="756"/>
      <c r="R705" s="756"/>
      <c r="S705" s="756"/>
      <c r="T705" s="756" t="s">
        <v>1515</v>
      </c>
      <c r="U705" s="756"/>
      <c r="V705" s="756"/>
      <c r="W705" s="756"/>
      <c r="X705" s="756" t="s">
        <v>1449</v>
      </c>
      <c r="Y705" s="756"/>
      <c r="Z705" s="756" t="s">
        <v>1448</v>
      </c>
      <c r="AA705" s="756"/>
      <c r="AB705" s="756"/>
      <c r="AC705" s="756"/>
      <c r="AD705" s="756"/>
      <c r="AE705" s="756" t="s">
        <v>1473</v>
      </c>
      <c r="AF705" s="756"/>
      <c r="AG705" s="756"/>
      <c r="AH705" s="756"/>
      <c r="AI705" s="756"/>
      <c r="AJ705" s="756"/>
      <c r="AK705" s="756"/>
      <c r="AL705" s="756" t="s">
        <v>1516</v>
      </c>
      <c r="AM705" s="756"/>
      <c r="AN705" s="756"/>
      <c r="AO705" s="756"/>
      <c r="AP705" s="756"/>
      <c r="AQ705" s="756"/>
      <c r="AR705" s="756"/>
      <c r="AS705" s="756"/>
      <c r="AT705" s="756" t="s">
        <v>901</v>
      </c>
      <c r="AU705" s="756"/>
      <c r="AV705" s="756"/>
      <c r="AW705" s="756" t="s">
        <v>1452</v>
      </c>
      <c r="AX705" s="756"/>
      <c r="AY705" s="756"/>
      <c r="AZ705" s="756"/>
      <c r="BA705" s="756"/>
      <c r="BB705" s="756"/>
      <c r="BC705" s="756" t="s">
        <v>1517</v>
      </c>
      <c r="BD705" s="756" t="s">
        <v>1454</v>
      </c>
      <c r="BE705" s="756"/>
      <c r="BF705" s="756" t="s">
        <v>1445</v>
      </c>
      <c r="BG705" s="756"/>
      <c r="BH705" s="756"/>
      <c r="BI705" s="756"/>
      <c r="BJ705" s="755"/>
      <c r="BK705" s="755"/>
      <c r="BL705" s="755"/>
      <c r="BM705" s="755"/>
    </row>
    <row r="706" spans="1:65" ht="14.25">
      <c r="A706" s="755"/>
      <c r="B706" s="755"/>
      <c r="C706" s="755"/>
      <c r="D706" s="756"/>
      <c r="E706" s="756"/>
      <c r="F706" s="756"/>
      <c r="G706" s="756"/>
      <c r="H706" s="756"/>
      <c r="I706" s="756"/>
      <c r="J706" s="756"/>
      <c r="K706" s="756"/>
      <c r="L706" s="756"/>
      <c r="M706" s="756"/>
      <c r="N706" s="756"/>
      <c r="O706" s="756"/>
      <c r="P706" s="756"/>
      <c r="Q706" s="756"/>
      <c r="R706" s="756"/>
      <c r="S706" s="756"/>
      <c r="T706" s="756"/>
      <c r="U706" s="756"/>
      <c r="V706" s="756"/>
      <c r="W706" s="756"/>
      <c r="X706" s="756"/>
      <c r="Y706" s="756"/>
      <c r="Z706" s="756"/>
      <c r="AA706" s="756"/>
      <c r="AB706" s="756"/>
      <c r="AC706" s="756"/>
      <c r="AD706" s="756"/>
      <c r="AE706" s="756"/>
      <c r="AF706" s="756"/>
      <c r="AG706" s="756"/>
      <c r="AH706" s="756"/>
      <c r="AI706" s="756"/>
      <c r="AJ706" s="756"/>
      <c r="AK706" s="756"/>
      <c r="AL706" s="756"/>
      <c r="AM706" s="756"/>
      <c r="AN706" s="756"/>
      <c r="AO706" s="756"/>
      <c r="AP706" s="756"/>
      <c r="AQ706" s="756"/>
      <c r="AR706" s="756"/>
      <c r="AS706" s="756"/>
      <c r="AT706" s="756"/>
      <c r="AU706" s="756"/>
      <c r="AV706" s="756"/>
      <c r="AW706" s="756"/>
      <c r="AX706" s="756"/>
      <c r="AY706" s="756"/>
      <c r="AZ706" s="756"/>
      <c r="BA706" s="756"/>
      <c r="BB706" s="756"/>
      <c r="BC706" s="756"/>
      <c r="BD706" s="756"/>
      <c r="BE706" s="756"/>
      <c r="BF706" s="756"/>
      <c r="BG706" s="756"/>
      <c r="BH706" s="756"/>
      <c r="BI706" s="756"/>
      <c r="BJ706" s="755"/>
      <c r="BK706" s="755"/>
      <c r="BL706" s="755"/>
      <c r="BM706" s="755"/>
    </row>
    <row r="707" spans="1:65" ht="14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</row>
    <row r="708" spans="1:65" ht="14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</row>
  </sheetData>
  <sheetProtection/>
  <mergeCells count="1434">
    <mergeCell ref="H5:K5"/>
    <mergeCell ref="L5:P5"/>
    <mergeCell ref="A6:B11"/>
    <mergeCell ref="C6:E10"/>
    <mergeCell ref="F6:P6"/>
    <mergeCell ref="I7:P7"/>
    <mergeCell ref="F8:F10"/>
    <mergeCell ref="G8:H9"/>
    <mergeCell ref="I8:J8"/>
    <mergeCell ref="K8:P9"/>
    <mergeCell ref="I9:J9"/>
    <mergeCell ref="L10:P10"/>
    <mergeCell ref="C11:E11"/>
    <mergeCell ref="L11:P11"/>
    <mergeCell ref="A12:B12"/>
    <mergeCell ref="L12:P12"/>
    <mergeCell ref="A13:B13"/>
    <mergeCell ref="L13:P13"/>
    <mergeCell ref="A14:B14"/>
    <mergeCell ref="L14:P14"/>
    <mergeCell ref="A15:B15"/>
    <mergeCell ref="L15:P15"/>
    <mergeCell ref="A16:B16"/>
    <mergeCell ref="L16:P16"/>
    <mergeCell ref="A17:B17"/>
    <mergeCell ref="L17:P17"/>
    <mergeCell ref="A18:B18"/>
    <mergeCell ref="L18:P18"/>
    <mergeCell ref="A19:B19"/>
    <mergeCell ref="C19:C20"/>
    <mergeCell ref="D19:E19"/>
    <mergeCell ref="L19:P19"/>
    <mergeCell ref="A20:B20"/>
    <mergeCell ref="D20:E20"/>
    <mergeCell ref="L20:P20"/>
    <mergeCell ref="A21:B21"/>
    <mergeCell ref="C21:C23"/>
    <mergeCell ref="D21:E21"/>
    <mergeCell ref="L21:P21"/>
    <mergeCell ref="A22:B22"/>
    <mergeCell ref="D22:E22"/>
    <mergeCell ref="L22:P22"/>
    <mergeCell ref="A23:B23"/>
    <mergeCell ref="D23:E23"/>
    <mergeCell ref="L23:P23"/>
    <mergeCell ref="A24:B24"/>
    <mergeCell ref="C24:E24"/>
    <mergeCell ref="L24:P24"/>
    <mergeCell ref="A25:B25"/>
    <mergeCell ref="C25:C27"/>
    <mergeCell ref="L25:P25"/>
    <mergeCell ref="A26:B26"/>
    <mergeCell ref="L26:P26"/>
    <mergeCell ref="A27:B27"/>
    <mergeCell ref="L27:P27"/>
    <mergeCell ref="A28:B28"/>
    <mergeCell ref="L28:P28"/>
    <mergeCell ref="A29:B29"/>
    <mergeCell ref="C29:C32"/>
    <mergeCell ref="L29:P29"/>
    <mergeCell ref="A30:B30"/>
    <mergeCell ref="L30:P30"/>
    <mergeCell ref="A31:B31"/>
    <mergeCell ref="L31:P31"/>
    <mergeCell ref="A32:B32"/>
    <mergeCell ref="L32:P32"/>
    <mergeCell ref="A33:B33"/>
    <mergeCell ref="L33:P33"/>
    <mergeCell ref="A34:B34"/>
    <mergeCell ref="C34:C36"/>
    <mergeCell ref="L34:P34"/>
    <mergeCell ref="A35:B35"/>
    <mergeCell ref="L35:P35"/>
    <mergeCell ref="A36:B36"/>
    <mergeCell ref="L36:P36"/>
    <mergeCell ref="A37:B37"/>
    <mergeCell ref="C37:C39"/>
    <mergeCell ref="D37:E37"/>
    <mergeCell ref="L37:P37"/>
    <mergeCell ref="A38:B38"/>
    <mergeCell ref="L38:P38"/>
    <mergeCell ref="A39:B39"/>
    <mergeCell ref="L39:P39"/>
    <mergeCell ref="L43:R43"/>
    <mergeCell ref="S43:W43"/>
    <mergeCell ref="A44:B48"/>
    <mergeCell ref="C44:E47"/>
    <mergeCell ref="F44:I44"/>
    <mergeCell ref="J44:M44"/>
    <mergeCell ref="N44:W44"/>
    <mergeCell ref="F45:H46"/>
    <mergeCell ref="I45:I47"/>
    <mergeCell ref="J45:L46"/>
    <mergeCell ref="M45:M47"/>
    <mergeCell ref="N45:P46"/>
    <mergeCell ref="Q45:Q47"/>
    <mergeCell ref="R45:S46"/>
    <mergeCell ref="T45:W46"/>
    <mergeCell ref="R47:W47"/>
    <mergeCell ref="C48:E48"/>
    <mergeCell ref="R48:S48"/>
    <mergeCell ref="T48:W48"/>
    <mergeCell ref="A49:B49"/>
    <mergeCell ref="R49:S49"/>
    <mergeCell ref="T49:W49"/>
    <mergeCell ref="A50:B50"/>
    <mergeCell ref="C50:D53"/>
    <mergeCell ref="R50:S50"/>
    <mergeCell ref="T50:W50"/>
    <mergeCell ref="A51:B51"/>
    <mergeCell ref="R51:S51"/>
    <mergeCell ref="T51:W51"/>
    <mergeCell ref="A52:B52"/>
    <mergeCell ref="R52:S52"/>
    <mergeCell ref="T52:W52"/>
    <mergeCell ref="A53:B53"/>
    <mergeCell ref="R53:S53"/>
    <mergeCell ref="T53:W53"/>
    <mergeCell ref="A54:B54"/>
    <mergeCell ref="C54:C56"/>
    <mergeCell ref="R54:S54"/>
    <mergeCell ref="T54:W54"/>
    <mergeCell ref="A55:B55"/>
    <mergeCell ref="R55:S55"/>
    <mergeCell ref="T55:W55"/>
    <mergeCell ref="L62:N62"/>
    <mergeCell ref="O62:T62"/>
    <mergeCell ref="F63:H63"/>
    <mergeCell ref="P61:T61"/>
    <mergeCell ref="A56:B56"/>
    <mergeCell ref="R56:S56"/>
    <mergeCell ref="T56:W56"/>
    <mergeCell ref="L63:N63"/>
    <mergeCell ref="P63:T63"/>
    <mergeCell ref="A66:B66"/>
    <mergeCell ref="A67:B67"/>
    <mergeCell ref="A62:B65"/>
    <mergeCell ref="C62:E65"/>
    <mergeCell ref="F62:H62"/>
    <mergeCell ref="I62:K62"/>
    <mergeCell ref="I63:K63"/>
    <mergeCell ref="O64:T64"/>
    <mergeCell ref="P65:T65"/>
    <mergeCell ref="C66:C70"/>
    <mergeCell ref="P66:T66"/>
    <mergeCell ref="P67:T67"/>
    <mergeCell ref="A68:B68"/>
    <mergeCell ref="P68:T68"/>
    <mergeCell ref="A69:B69"/>
    <mergeCell ref="P69:T69"/>
    <mergeCell ref="A70:B70"/>
    <mergeCell ref="P70:T70"/>
    <mergeCell ref="A71:B71"/>
    <mergeCell ref="P71:T71"/>
    <mergeCell ref="A72:B72"/>
    <mergeCell ref="A73:B73"/>
    <mergeCell ref="C73:C75"/>
    <mergeCell ref="A74:B74"/>
    <mergeCell ref="A75:B75"/>
    <mergeCell ref="A76:B76"/>
    <mergeCell ref="C76:C77"/>
    <mergeCell ref="A77:B77"/>
    <mergeCell ref="A78:B78"/>
    <mergeCell ref="H83:L83"/>
    <mergeCell ref="M83:Q83"/>
    <mergeCell ref="A84:B84"/>
    <mergeCell ref="C84:D87"/>
    <mergeCell ref="E84:F85"/>
    <mergeCell ref="G84:G85"/>
    <mergeCell ref="H84:J85"/>
    <mergeCell ref="L84:L86"/>
    <mergeCell ref="M84:Q87"/>
    <mergeCell ref="A85:B85"/>
    <mergeCell ref="A86:B86"/>
    <mergeCell ref="E86:E87"/>
    <mergeCell ref="F86:F87"/>
    <mergeCell ref="G86:G87"/>
    <mergeCell ref="H86:I86"/>
    <mergeCell ref="J86:J87"/>
    <mergeCell ref="A87:B87"/>
    <mergeCell ref="K87:L87"/>
    <mergeCell ref="C88:D88"/>
    <mergeCell ref="M88:Q88"/>
    <mergeCell ref="A89:B89"/>
    <mergeCell ref="C89:C91"/>
    <mergeCell ref="M89:Q89"/>
    <mergeCell ref="A90:B90"/>
    <mergeCell ref="M90:Q90"/>
    <mergeCell ref="A91:B91"/>
    <mergeCell ref="M91:Q91"/>
    <mergeCell ref="A92:B92"/>
    <mergeCell ref="M92:Q92"/>
    <mergeCell ref="A93:B93"/>
    <mergeCell ref="C93:C95"/>
    <mergeCell ref="M93:Q93"/>
    <mergeCell ref="A94:B94"/>
    <mergeCell ref="M94:Q94"/>
    <mergeCell ref="A95:B95"/>
    <mergeCell ref="M95:Q95"/>
    <mergeCell ref="A96:B96"/>
    <mergeCell ref="M96:Q96"/>
    <mergeCell ref="A97:B97"/>
    <mergeCell ref="M97:Q97"/>
    <mergeCell ref="A98:B98"/>
    <mergeCell ref="A99:B99"/>
    <mergeCell ref="C99:C100"/>
    <mergeCell ref="M99:Q99"/>
    <mergeCell ref="A100:B100"/>
    <mergeCell ref="M100:Q100"/>
    <mergeCell ref="A101:B101"/>
    <mergeCell ref="C101:C103"/>
    <mergeCell ref="M101:Q101"/>
    <mergeCell ref="A102:B102"/>
    <mergeCell ref="M102:Q102"/>
    <mergeCell ref="A103:B103"/>
    <mergeCell ref="M103:Q103"/>
    <mergeCell ref="A104:B104"/>
    <mergeCell ref="C104:C106"/>
    <mergeCell ref="M104:Q104"/>
    <mergeCell ref="A105:B105"/>
    <mergeCell ref="M105:Q105"/>
    <mergeCell ref="A106:B106"/>
    <mergeCell ref="M106:Q106"/>
    <mergeCell ref="A107:B107"/>
    <mergeCell ref="M107:Q107"/>
    <mergeCell ref="J111:P111"/>
    <mergeCell ref="Q111:U111"/>
    <mergeCell ref="A112:B116"/>
    <mergeCell ref="C112:D115"/>
    <mergeCell ref="F112:K112"/>
    <mergeCell ref="L112:N112"/>
    <mergeCell ref="O112:O114"/>
    <mergeCell ref="P112:P114"/>
    <mergeCell ref="Q112:U115"/>
    <mergeCell ref="E113:E114"/>
    <mergeCell ref="F113:F114"/>
    <mergeCell ref="G113:G115"/>
    <mergeCell ref="H113:H115"/>
    <mergeCell ref="I113:I115"/>
    <mergeCell ref="J113:J115"/>
    <mergeCell ref="K113:K115"/>
    <mergeCell ref="M113:M115"/>
    <mergeCell ref="N113:N115"/>
    <mergeCell ref="E115:F115"/>
    <mergeCell ref="O115:P115"/>
    <mergeCell ref="C116:D116"/>
    <mergeCell ref="Q116:U116"/>
    <mergeCell ref="A117:B117"/>
    <mergeCell ref="C117:C122"/>
    <mergeCell ref="Q117:U117"/>
    <mergeCell ref="A118:B118"/>
    <mergeCell ref="Q118:U118"/>
    <mergeCell ref="A119:B119"/>
    <mergeCell ref="Q119:U119"/>
    <mergeCell ref="A120:B120"/>
    <mergeCell ref="Q120:U120"/>
    <mergeCell ref="A121:B121"/>
    <mergeCell ref="Q121:U121"/>
    <mergeCell ref="A122:B122"/>
    <mergeCell ref="Q122:U122"/>
    <mergeCell ref="A123:B123"/>
    <mergeCell ref="C123:C127"/>
    <mergeCell ref="Q123:U123"/>
    <mergeCell ref="A124:B124"/>
    <mergeCell ref="Q124:U124"/>
    <mergeCell ref="A125:B125"/>
    <mergeCell ref="Q125:U125"/>
    <mergeCell ref="A126:B126"/>
    <mergeCell ref="Q126:U126"/>
    <mergeCell ref="A127:B127"/>
    <mergeCell ref="Q127:U127"/>
    <mergeCell ref="A128:B128"/>
    <mergeCell ref="C128:C134"/>
    <mergeCell ref="Q128:U128"/>
    <mergeCell ref="A129:B129"/>
    <mergeCell ref="Q129:U129"/>
    <mergeCell ref="A130:B130"/>
    <mergeCell ref="Q130:U130"/>
    <mergeCell ref="A131:B131"/>
    <mergeCell ref="Q131:U131"/>
    <mergeCell ref="A132:B132"/>
    <mergeCell ref="Q132:U132"/>
    <mergeCell ref="A133:B133"/>
    <mergeCell ref="Q133:U133"/>
    <mergeCell ref="A134:B134"/>
    <mergeCell ref="Q134:U134"/>
    <mergeCell ref="A135:B135"/>
    <mergeCell ref="Q135:U135"/>
    <mergeCell ref="A136:B136"/>
    <mergeCell ref="C136:D136"/>
    <mergeCell ref="Q136:U136"/>
    <mergeCell ref="A137:B137"/>
    <mergeCell ref="Q137:U137"/>
    <mergeCell ref="A138:B138"/>
    <mergeCell ref="Q138:U138"/>
    <mergeCell ref="A139:B139"/>
    <mergeCell ref="Q139:U139"/>
    <mergeCell ref="A140:B140"/>
    <mergeCell ref="C140:D140"/>
    <mergeCell ref="Q140:U140"/>
    <mergeCell ref="A141:B141"/>
    <mergeCell ref="Q141:U141"/>
    <mergeCell ref="K145:P145"/>
    <mergeCell ref="Q145:U145"/>
    <mergeCell ref="A146:B150"/>
    <mergeCell ref="C146:D149"/>
    <mergeCell ref="K146:M146"/>
    <mergeCell ref="O146:O148"/>
    <mergeCell ref="P146:P148"/>
    <mergeCell ref="Q146:U149"/>
    <mergeCell ref="E147:E149"/>
    <mergeCell ref="F147:G148"/>
    <mergeCell ref="H147:H149"/>
    <mergeCell ref="I147:I149"/>
    <mergeCell ref="J147:J149"/>
    <mergeCell ref="K147:K149"/>
    <mergeCell ref="L147:M148"/>
    <mergeCell ref="O149:P149"/>
    <mergeCell ref="C150:D150"/>
    <mergeCell ref="Q150:U150"/>
    <mergeCell ref="A151:B151"/>
    <mergeCell ref="C151:C154"/>
    <mergeCell ref="Q151:U151"/>
    <mergeCell ref="A152:B152"/>
    <mergeCell ref="Q152:U152"/>
    <mergeCell ref="A153:B153"/>
    <mergeCell ref="Q153:U153"/>
    <mergeCell ref="A154:B154"/>
    <mergeCell ref="Q154:U154"/>
    <mergeCell ref="A155:B155"/>
    <mergeCell ref="C155:C162"/>
    <mergeCell ref="Q155:U155"/>
    <mergeCell ref="A156:B156"/>
    <mergeCell ref="Q156:U156"/>
    <mergeCell ref="A157:B157"/>
    <mergeCell ref="Q157:U157"/>
    <mergeCell ref="A158:B158"/>
    <mergeCell ref="Q158:U158"/>
    <mergeCell ref="A159:B159"/>
    <mergeCell ref="Q159:U159"/>
    <mergeCell ref="A160:B160"/>
    <mergeCell ref="A161:B161"/>
    <mergeCell ref="A162:B162"/>
    <mergeCell ref="H166:N166"/>
    <mergeCell ref="O166:S166"/>
    <mergeCell ref="C167:D169"/>
    <mergeCell ref="E167:G167"/>
    <mergeCell ref="H167:H169"/>
    <mergeCell ref="I167:S167"/>
    <mergeCell ref="E168:E169"/>
    <mergeCell ref="F168:G168"/>
    <mergeCell ref="O168:S168"/>
    <mergeCell ref="A175:B175"/>
    <mergeCell ref="O175:S175"/>
    <mergeCell ref="I169:S169"/>
    <mergeCell ref="C170:D170"/>
    <mergeCell ref="O170:S170"/>
    <mergeCell ref="A171:B171"/>
    <mergeCell ref="C171:D171"/>
    <mergeCell ref="O171:S171"/>
    <mergeCell ref="J182:J184"/>
    <mergeCell ref="K182:K184"/>
    <mergeCell ref="L182:P185"/>
    <mergeCell ref="A172:B172"/>
    <mergeCell ref="C172:C175"/>
    <mergeCell ref="O172:S172"/>
    <mergeCell ref="A173:B173"/>
    <mergeCell ref="O173:S173"/>
    <mergeCell ref="A174:B174"/>
    <mergeCell ref="O174:S174"/>
    <mergeCell ref="G184:G185"/>
    <mergeCell ref="H184:H185"/>
    <mergeCell ref="I184:I185"/>
    <mergeCell ref="A176:B176"/>
    <mergeCell ref="O176:S176"/>
    <mergeCell ref="G181:K181"/>
    <mergeCell ref="L181:P181"/>
    <mergeCell ref="A182:B186"/>
    <mergeCell ref="C182:D185"/>
    <mergeCell ref="E182:I182"/>
    <mergeCell ref="J185:K185"/>
    <mergeCell ref="C186:D186"/>
    <mergeCell ref="L186:P186"/>
    <mergeCell ref="A187:B187"/>
    <mergeCell ref="C187:D187"/>
    <mergeCell ref="L187:P187"/>
    <mergeCell ref="E183:E185"/>
    <mergeCell ref="F183:G183"/>
    <mergeCell ref="H183:I183"/>
    <mergeCell ref="F184:F185"/>
    <mergeCell ref="A188:B188"/>
    <mergeCell ref="C188:C190"/>
    <mergeCell ref="L188:P188"/>
    <mergeCell ref="A189:B189"/>
    <mergeCell ref="L189:P189"/>
    <mergeCell ref="A190:B190"/>
    <mergeCell ref="L190:P190"/>
    <mergeCell ref="A191:B191"/>
    <mergeCell ref="L191:P191"/>
    <mergeCell ref="A192:B192"/>
    <mergeCell ref="C192:C196"/>
    <mergeCell ref="L192:P192"/>
    <mergeCell ref="A193:B193"/>
    <mergeCell ref="L193:P193"/>
    <mergeCell ref="A194:B194"/>
    <mergeCell ref="L194:P194"/>
    <mergeCell ref="A195:B195"/>
    <mergeCell ref="L195:P195"/>
    <mergeCell ref="A196:B196"/>
    <mergeCell ref="L196:P196"/>
    <mergeCell ref="E201:I201"/>
    <mergeCell ref="J201:N201"/>
    <mergeCell ref="A202:B205"/>
    <mergeCell ref="C202:D204"/>
    <mergeCell ref="F202:N202"/>
    <mergeCell ref="I203:N203"/>
    <mergeCell ref="F204:H204"/>
    <mergeCell ref="I204:N204"/>
    <mergeCell ref="C205:D205"/>
    <mergeCell ref="I205:N205"/>
    <mergeCell ref="A206:B206"/>
    <mergeCell ref="I206:N206"/>
    <mergeCell ref="A207:B207"/>
    <mergeCell ref="C207:C212"/>
    <mergeCell ref="I207:N207"/>
    <mergeCell ref="A208:B208"/>
    <mergeCell ref="I208:N208"/>
    <mergeCell ref="A209:B209"/>
    <mergeCell ref="I209:N209"/>
    <mergeCell ref="A210:B210"/>
    <mergeCell ref="I210:N210"/>
    <mergeCell ref="A211:B211"/>
    <mergeCell ref="I211:N211"/>
    <mergeCell ref="A212:B212"/>
    <mergeCell ref="I212:N212"/>
    <mergeCell ref="A213:B213"/>
    <mergeCell ref="C213:C216"/>
    <mergeCell ref="I213:N213"/>
    <mergeCell ref="A214:B214"/>
    <mergeCell ref="I214:N214"/>
    <mergeCell ref="A215:B215"/>
    <mergeCell ref="I215:N215"/>
    <mergeCell ref="A216:B216"/>
    <mergeCell ref="I216:N216"/>
    <mergeCell ref="A217:B217"/>
    <mergeCell ref="C217:C220"/>
    <mergeCell ref="I217:N217"/>
    <mergeCell ref="A218:B218"/>
    <mergeCell ref="I218:N218"/>
    <mergeCell ref="A219:B219"/>
    <mergeCell ref="I219:N219"/>
    <mergeCell ref="A220:B220"/>
    <mergeCell ref="I220:N220"/>
    <mergeCell ref="A221:B221"/>
    <mergeCell ref="C221:C223"/>
    <mergeCell ref="I221:N221"/>
    <mergeCell ref="A222:B222"/>
    <mergeCell ref="I222:N222"/>
    <mergeCell ref="A223:B223"/>
    <mergeCell ref="I223:N223"/>
    <mergeCell ref="K227:P227"/>
    <mergeCell ref="Q227:U227"/>
    <mergeCell ref="C228:D230"/>
    <mergeCell ref="E228:G228"/>
    <mergeCell ref="H228:I228"/>
    <mergeCell ref="J228:J230"/>
    <mergeCell ref="K228:L228"/>
    <mergeCell ref="M228:N229"/>
    <mergeCell ref="O228:U228"/>
    <mergeCell ref="E229:E230"/>
    <mergeCell ref="F229:G229"/>
    <mergeCell ref="H229:H230"/>
    <mergeCell ref="I229:I230"/>
    <mergeCell ref="O229:O230"/>
    <mergeCell ref="P229:P230"/>
    <mergeCell ref="Q229:U230"/>
    <mergeCell ref="K230:L230"/>
    <mergeCell ref="C231:D231"/>
    <mergeCell ref="Q231:U231"/>
    <mergeCell ref="A232:B232"/>
    <mergeCell ref="Q232:U232"/>
    <mergeCell ref="A233:B233"/>
    <mergeCell ref="Q233:U233"/>
    <mergeCell ref="A234:B234"/>
    <mergeCell ref="Q234:U234"/>
    <mergeCell ref="A235:B235"/>
    <mergeCell ref="Q235:U235"/>
    <mergeCell ref="A236:B236"/>
    <mergeCell ref="Q236:U236"/>
    <mergeCell ref="A237:B237"/>
    <mergeCell ref="C237:D237"/>
    <mergeCell ref="Q237:U237"/>
    <mergeCell ref="A238:B238"/>
    <mergeCell ref="C238:D238"/>
    <mergeCell ref="Q238:U238"/>
    <mergeCell ref="A239:B239"/>
    <mergeCell ref="Q239:U239"/>
    <mergeCell ref="A240:B240"/>
    <mergeCell ref="C240:C242"/>
    <mergeCell ref="Q240:U240"/>
    <mergeCell ref="A241:B241"/>
    <mergeCell ref="Q241:U241"/>
    <mergeCell ref="A242:B242"/>
    <mergeCell ref="Q242:U242"/>
    <mergeCell ref="A243:B243"/>
    <mergeCell ref="Q243:U243"/>
    <mergeCell ref="I248:N248"/>
    <mergeCell ref="O248:S248"/>
    <mergeCell ref="A249:B252"/>
    <mergeCell ref="C249:D251"/>
    <mergeCell ref="E249:E251"/>
    <mergeCell ref="M249:M250"/>
    <mergeCell ref="N249:N250"/>
    <mergeCell ref="O249:S251"/>
    <mergeCell ref="F251:L251"/>
    <mergeCell ref="M251:N251"/>
    <mergeCell ref="C252:D252"/>
    <mergeCell ref="O252:S252"/>
    <mergeCell ref="A253:B253"/>
    <mergeCell ref="O253:S253"/>
    <mergeCell ref="A254:B254"/>
    <mergeCell ref="O254:S254"/>
    <mergeCell ref="A255:B255"/>
    <mergeCell ref="O255:S255"/>
    <mergeCell ref="A256:B256"/>
    <mergeCell ref="O256:S256"/>
    <mergeCell ref="A257:B257"/>
    <mergeCell ref="O257:S257"/>
    <mergeCell ref="A258:B258"/>
    <mergeCell ref="O258:S258"/>
    <mergeCell ref="A259:B259"/>
    <mergeCell ref="O259:S259"/>
    <mergeCell ref="A260:B260"/>
    <mergeCell ref="O260:S260"/>
    <mergeCell ref="A261:B261"/>
    <mergeCell ref="O261:S261"/>
    <mergeCell ref="A262:B262"/>
    <mergeCell ref="C262:C264"/>
    <mergeCell ref="O262:S262"/>
    <mergeCell ref="A263:B263"/>
    <mergeCell ref="O263:S263"/>
    <mergeCell ref="A264:B264"/>
    <mergeCell ref="O264:S264"/>
    <mergeCell ref="A265:B265"/>
    <mergeCell ref="O265:S265"/>
    <mergeCell ref="I269:N269"/>
    <mergeCell ref="O269:S269"/>
    <mergeCell ref="A270:B273"/>
    <mergeCell ref="C270:D272"/>
    <mergeCell ref="E270:E272"/>
    <mergeCell ref="M270:M271"/>
    <mergeCell ref="N270:N271"/>
    <mergeCell ref="O270:S272"/>
    <mergeCell ref="F272:L272"/>
    <mergeCell ref="M272:N272"/>
    <mergeCell ref="C273:D273"/>
    <mergeCell ref="O273:S273"/>
    <mergeCell ref="A274:B274"/>
    <mergeCell ref="O274:S274"/>
    <mergeCell ref="A275:B275"/>
    <mergeCell ref="O275:S275"/>
    <mergeCell ref="A276:B276"/>
    <mergeCell ref="O276:S276"/>
    <mergeCell ref="A277:B277"/>
    <mergeCell ref="O277:S277"/>
    <mergeCell ref="A278:B278"/>
    <mergeCell ref="O278:S278"/>
    <mergeCell ref="A279:B279"/>
    <mergeCell ref="O279:S279"/>
    <mergeCell ref="A280:B280"/>
    <mergeCell ref="O280:S280"/>
    <mergeCell ref="A281:B281"/>
    <mergeCell ref="O281:S281"/>
    <mergeCell ref="A282:B282"/>
    <mergeCell ref="O282:S282"/>
    <mergeCell ref="A283:B283"/>
    <mergeCell ref="C283:C285"/>
    <mergeCell ref="O283:S283"/>
    <mergeCell ref="A284:B284"/>
    <mergeCell ref="O284:S284"/>
    <mergeCell ref="A285:B285"/>
    <mergeCell ref="O285:S285"/>
    <mergeCell ref="A286:B286"/>
    <mergeCell ref="O286:S286"/>
    <mergeCell ref="G290:K290"/>
    <mergeCell ref="L290:P290"/>
    <mergeCell ref="A291:B295"/>
    <mergeCell ref="C291:D294"/>
    <mergeCell ref="E291:E294"/>
    <mergeCell ref="F291:P291"/>
    <mergeCell ref="F292:F294"/>
    <mergeCell ref="G292:G294"/>
    <mergeCell ref="H292:H294"/>
    <mergeCell ref="I292:I294"/>
    <mergeCell ref="J292:J294"/>
    <mergeCell ref="K292:P294"/>
    <mergeCell ref="C295:D295"/>
    <mergeCell ref="K295:P295"/>
    <mergeCell ref="A296:B296"/>
    <mergeCell ref="K296:P296"/>
    <mergeCell ref="A297:B297"/>
    <mergeCell ref="C297:C299"/>
    <mergeCell ref="K297:P297"/>
    <mergeCell ref="A298:B298"/>
    <mergeCell ref="K298:P298"/>
    <mergeCell ref="A299:B299"/>
    <mergeCell ref="K299:P299"/>
    <mergeCell ref="A300:B300"/>
    <mergeCell ref="C300:C303"/>
    <mergeCell ref="K300:P300"/>
    <mergeCell ref="A301:B301"/>
    <mergeCell ref="K301:P301"/>
    <mergeCell ref="A302:B302"/>
    <mergeCell ref="K302:P302"/>
    <mergeCell ref="A303:B303"/>
    <mergeCell ref="K303:P303"/>
    <mergeCell ref="A304:B304"/>
    <mergeCell ref="C304:C309"/>
    <mergeCell ref="K304:P304"/>
    <mergeCell ref="A305:B305"/>
    <mergeCell ref="K305:P305"/>
    <mergeCell ref="A306:B306"/>
    <mergeCell ref="K306:P306"/>
    <mergeCell ref="A307:B307"/>
    <mergeCell ref="K307:P307"/>
    <mergeCell ref="A308:B308"/>
    <mergeCell ref="K308:P308"/>
    <mergeCell ref="A309:B309"/>
    <mergeCell ref="K309:P309"/>
    <mergeCell ref="A310:B310"/>
    <mergeCell ref="C310:C311"/>
    <mergeCell ref="K310:P310"/>
    <mergeCell ref="A311:B311"/>
    <mergeCell ref="K311:P311"/>
    <mergeCell ref="I316:N316"/>
    <mergeCell ref="O316:S316"/>
    <mergeCell ref="C317:E320"/>
    <mergeCell ref="F317:H317"/>
    <mergeCell ref="I317:I319"/>
    <mergeCell ref="J317:J319"/>
    <mergeCell ref="K317:K319"/>
    <mergeCell ref="L317:M317"/>
    <mergeCell ref="N317:S317"/>
    <mergeCell ref="F318:F319"/>
    <mergeCell ref="G318:H318"/>
    <mergeCell ref="N318:N319"/>
    <mergeCell ref="O318:S318"/>
    <mergeCell ref="O319:S319"/>
    <mergeCell ref="O320:S320"/>
    <mergeCell ref="A321:B321"/>
    <mergeCell ref="C321:E321"/>
    <mergeCell ref="O321:S321"/>
    <mergeCell ref="A322:B322"/>
    <mergeCell ref="C322:E322"/>
    <mergeCell ref="O322:S322"/>
    <mergeCell ref="A323:B323"/>
    <mergeCell ref="C323:E323"/>
    <mergeCell ref="O323:S323"/>
    <mergeCell ref="M328:M329"/>
    <mergeCell ref="N328:N329"/>
    <mergeCell ref="A324:B324"/>
    <mergeCell ref="C324:E324"/>
    <mergeCell ref="O324:S324"/>
    <mergeCell ref="A325:B325"/>
    <mergeCell ref="C325:E325"/>
    <mergeCell ref="O325:S325"/>
    <mergeCell ref="O328:S330"/>
    <mergeCell ref="E330:L330"/>
    <mergeCell ref="M330:N330"/>
    <mergeCell ref="O331:S331"/>
    <mergeCell ref="A332:B332"/>
    <mergeCell ref="J332:K332"/>
    <mergeCell ref="O332:S332"/>
    <mergeCell ref="A328:B331"/>
    <mergeCell ref="C328:C330"/>
    <mergeCell ref="D328:D330"/>
    <mergeCell ref="E328:L328"/>
    <mergeCell ref="A333:B333"/>
    <mergeCell ref="J333:K333"/>
    <mergeCell ref="O333:S333"/>
    <mergeCell ref="A334:B334"/>
    <mergeCell ref="J334:K334"/>
    <mergeCell ref="O334:S334"/>
    <mergeCell ref="A335:B335"/>
    <mergeCell ref="J335:K335"/>
    <mergeCell ref="O335:S335"/>
    <mergeCell ref="A336:B336"/>
    <mergeCell ref="J336:K336"/>
    <mergeCell ref="O336:S336"/>
    <mergeCell ref="A339:B341"/>
    <mergeCell ref="C339:D341"/>
    <mergeCell ref="E339:F340"/>
    <mergeCell ref="G339:H340"/>
    <mergeCell ref="I339:K340"/>
    <mergeCell ref="L339:M340"/>
    <mergeCell ref="N339:S340"/>
    <mergeCell ref="E341:F341"/>
    <mergeCell ref="G341:H341"/>
    <mergeCell ref="I341:K341"/>
    <mergeCell ref="L341:M341"/>
    <mergeCell ref="N341:S341"/>
    <mergeCell ref="L343:M343"/>
    <mergeCell ref="N343:S343"/>
    <mergeCell ref="A342:B342"/>
    <mergeCell ref="C342:D342"/>
    <mergeCell ref="E342:F342"/>
    <mergeCell ref="G342:H342"/>
    <mergeCell ref="I342:K342"/>
    <mergeCell ref="L342:M342"/>
    <mergeCell ref="E344:F344"/>
    <mergeCell ref="G344:H344"/>
    <mergeCell ref="I344:K344"/>
    <mergeCell ref="L344:M344"/>
    <mergeCell ref="N342:S342"/>
    <mergeCell ref="A343:B343"/>
    <mergeCell ref="C343:D343"/>
    <mergeCell ref="E343:F343"/>
    <mergeCell ref="G343:H343"/>
    <mergeCell ref="I343:K343"/>
    <mergeCell ref="N344:S344"/>
    <mergeCell ref="A345:B345"/>
    <mergeCell ref="C345:D345"/>
    <mergeCell ref="E345:F345"/>
    <mergeCell ref="G345:H345"/>
    <mergeCell ref="I345:K345"/>
    <mergeCell ref="L345:M345"/>
    <mergeCell ref="N345:S345"/>
    <mergeCell ref="A344:B344"/>
    <mergeCell ref="C344:D344"/>
    <mergeCell ref="A346:B346"/>
    <mergeCell ref="C346:D346"/>
    <mergeCell ref="E346:F346"/>
    <mergeCell ref="G346:H346"/>
    <mergeCell ref="I346:K346"/>
    <mergeCell ref="L346:M346"/>
    <mergeCell ref="N346:S346"/>
    <mergeCell ref="F351:J351"/>
    <mergeCell ref="K351:O351"/>
    <mergeCell ref="C352:D357"/>
    <mergeCell ref="E352:E357"/>
    <mergeCell ref="F352:O352"/>
    <mergeCell ref="F353:F357"/>
    <mergeCell ref="G353:G357"/>
    <mergeCell ref="H353:H357"/>
    <mergeCell ref="I353:I357"/>
    <mergeCell ref="J353:O357"/>
    <mergeCell ref="C358:D358"/>
    <mergeCell ref="J358:O358"/>
    <mergeCell ref="A359:B359"/>
    <mergeCell ref="J359:O359"/>
    <mergeCell ref="A360:B360"/>
    <mergeCell ref="C360:C362"/>
    <mergeCell ref="J360:O360"/>
    <mergeCell ref="A361:B361"/>
    <mergeCell ref="J361:O361"/>
    <mergeCell ref="A362:B362"/>
    <mergeCell ref="J362:O362"/>
    <mergeCell ref="A363:B363"/>
    <mergeCell ref="C363:C366"/>
    <mergeCell ref="J363:O363"/>
    <mergeCell ref="A364:B364"/>
    <mergeCell ref="J364:O364"/>
    <mergeCell ref="A365:B365"/>
    <mergeCell ref="J365:O365"/>
    <mergeCell ref="A366:B366"/>
    <mergeCell ref="J366:O366"/>
    <mergeCell ref="A367:B367"/>
    <mergeCell ref="C367:C372"/>
    <mergeCell ref="J367:O367"/>
    <mergeCell ref="A368:B368"/>
    <mergeCell ref="J368:O368"/>
    <mergeCell ref="A369:B369"/>
    <mergeCell ref="J369:O369"/>
    <mergeCell ref="A370:B370"/>
    <mergeCell ref="J370:O370"/>
    <mergeCell ref="A371:B371"/>
    <mergeCell ref="J371:O371"/>
    <mergeCell ref="A372:B372"/>
    <mergeCell ref="J372:O372"/>
    <mergeCell ref="A373:B373"/>
    <mergeCell ref="C373:D373"/>
    <mergeCell ref="J373:O373"/>
    <mergeCell ref="I382:I384"/>
    <mergeCell ref="A374:B374"/>
    <mergeCell ref="C374:C375"/>
    <mergeCell ref="J374:O374"/>
    <mergeCell ref="A375:B375"/>
    <mergeCell ref="J375:O375"/>
    <mergeCell ref="F381:J381"/>
    <mergeCell ref="K381:O381"/>
    <mergeCell ref="J382:O384"/>
    <mergeCell ref="D383:D384"/>
    <mergeCell ref="E383:F383"/>
    <mergeCell ref="J385:O385"/>
    <mergeCell ref="A386:B386"/>
    <mergeCell ref="J386:O386"/>
    <mergeCell ref="A382:B385"/>
    <mergeCell ref="C382:C384"/>
    <mergeCell ref="D382:F382"/>
    <mergeCell ref="G382:G384"/>
    <mergeCell ref="H382:H384"/>
    <mergeCell ref="A387:B387"/>
    <mergeCell ref="J387:O387"/>
    <mergeCell ref="A388:B388"/>
    <mergeCell ref="J388:O388"/>
    <mergeCell ref="A389:B389"/>
    <mergeCell ref="J389:O389"/>
    <mergeCell ref="A390:B390"/>
    <mergeCell ref="J390:O390"/>
    <mergeCell ref="A391:B391"/>
    <mergeCell ref="J391:O391"/>
    <mergeCell ref="A392:B392"/>
    <mergeCell ref="J392:O392"/>
    <mergeCell ref="A393:B393"/>
    <mergeCell ref="J393:O393"/>
    <mergeCell ref="A394:B394"/>
    <mergeCell ref="J394:O394"/>
    <mergeCell ref="A395:B395"/>
    <mergeCell ref="J395:O395"/>
    <mergeCell ref="A396:B396"/>
    <mergeCell ref="J396:O396"/>
    <mergeCell ref="A397:B397"/>
    <mergeCell ref="J397:O397"/>
    <mergeCell ref="A398:B398"/>
    <mergeCell ref="J398:O398"/>
    <mergeCell ref="I404:M404"/>
    <mergeCell ref="N404:R404"/>
    <mergeCell ref="A405:B408"/>
    <mergeCell ref="C405:C407"/>
    <mergeCell ref="D405:D407"/>
    <mergeCell ref="L405:L406"/>
    <mergeCell ref="M405:M406"/>
    <mergeCell ref="N405:R407"/>
    <mergeCell ref="E407:K407"/>
    <mergeCell ref="L407:M407"/>
    <mergeCell ref="N408:R408"/>
    <mergeCell ref="A409:B409"/>
    <mergeCell ref="N409:R409"/>
    <mergeCell ref="A410:B410"/>
    <mergeCell ref="N410:R410"/>
    <mergeCell ref="A411:B411"/>
    <mergeCell ref="N411:R411"/>
    <mergeCell ref="A412:B412"/>
    <mergeCell ref="N412:R412"/>
    <mergeCell ref="A413:B413"/>
    <mergeCell ref="N413:R413"/>
    <mergeCell ref="A414:B414"/>
    <mergeCell ref="N414:R414"/>
    <mergeCell ref="A415:B415"/>
    <mergeCell ref="N415:R415"/>
    <mergeCell ref="A416:B416"/>
    <mergeCell ref="N416:R416"/>
    <mergeCell ref="A417:B417"/>
    <mergeCell ref="N417:R417"/>
    <mergeCell ref="A418:B418"/>
    <mergeCell ref="N418:R418"/>
    <mergeCell ref="A419:B419"/>
    <mergeCell ref="N419:R419"/>
    <mergeCell ref="A420:B420"/>
    <mergeCell ref="N420:R420"/>
    <mergeCell ref="A421:B421"/>
    <mergeCell ref="N421:R421"/>
    <mergeCell ref="E428:H428"/>
    <mergeCell ref="I428:M428"/>
    <mergeCell ref="A429:B431"/>
    <mergeCell ref="C429:C430"/>
    <mergeCell ref="D429:D430"/>
    <mergeCell ref="E429:E430"/>
    <mergeCell ref="F429:F430"/>
    <mergeCell ref="G429:G430"/>
    <mergeCell ref="H429:M430"/>
    <mergeCell ref="H431:M431"/>
    <mergeCell ref="A432:B432"/>
    <mergeCell ref="H432:M432"/>
    <mergeCell ref="A433:B433"/>
    <mergeCell ref="H433:M433"/>
    <mergeCell ref="A434:B434"/>
    <mergeCell ref="H434:M434"/>
    <mergeCell ref="A435:B435"/>
    <mergeCell ref="H435:M435"/>
    <mergeCell ref="A436:B436"/>
    <mergeCell ref="H436:M436"/>
    <mergeCell ref="A437:B437"/>
    <mergeCell ref="H437:M437"/>
    <mergeCell ref="A438:B438"/>
    <mergeCell ref="H438:M438"/>
    <mergeCell ref="A439:B439"/>
    <mergeCell ref="H439:M439"/>
    <mergeCell ref="A440:B440"/>
    <mergeCell ref="H440:M440"/>
    <mergeCell ref="A441:B441"/>
    <mergeCell ref="H441:M441"/>
    <mergeCell ref="A442:B442"/>
    <mergeCell ref="H442:M442"/>
    <mergeCell ref="A443:B443"/>
    <mergeCell ref="H443:M443"/>
    <mergeCell ref="A444:B444"/>
    <mergeCell ref="H444:M444"/>
    <mergeCell ref="H450:L450"/>
    <mergeCell ref="M450:Q450"/>
    <mergeCell ref="A451:B457"/>
    <mergeCell ref="C451:D456"/>
    <mergeCell ref="E451:E456"/>
    <mergeCell ref="F451:Q451"/>
    <mergeCell ref="F452:F456"/>
    <mergeCell ref="G452:G456"/>
    <mergeCell ref="H452:H456"/>
    <mergeCell ref="I452:I456"/>
    <mergeCell ref="J452:J456"/>
    <mergeCell ref="K452:K456"/>
    <mergeCell ref="L452:Q456"/>
    <mergeCell ref="C457:D457"/>
    <mergeCell ref="L457:Q457"/>
    <mergeCell ref="A458:B458"/>
    <mergeCell ref="L458:Q458"/>
    <mergeCell ref="A459:B459"/>
    <mergeCell ref="C459:C461"/>
    <mergeCell ref="L459:Q459"/>
    <mergeCell ref="A460:B460"/>
    <mergeCell ref="L460:Q460"/>
    <mergeCell ref="A461:B461"/>
    <mergeCell ref="L461:Q461"/>
    <mergeCell ref="A462:B462"/>
    <mergeCell ref="C462:C465"/>
    <mergeCell ref="L462:Q462"/>
    <mergeCell ref="A463:B463"/>
    <mergeCell ref="L463:Q463"/>
    <mergeCell ref="A464:B464"/>
    <mergeCell ref="L464:Q464"/>
    <mergeCell ref="A465:B465"/>
    <mergeCell ref="L465:Q465"/>
    <mergeCell ref="A466:B466"/>
    <mergeCell ref="C466:C471"/>
    <mergeCell ref="L466:Q466"/>
    <mergeCell ref="A467:B467"/>
    <mergeCell ref="L467:Q467"/>
    <mergeCell ref="A468:B468"/>
    <mergeCell ref="L468:Q468"/>
    <mergeCell ref="A469:B469"/>
    <mergeCell ref="L469:Q469"/>
    <mergeCell ref="A470:B470"/>
    <mergeCell ref="L470:Q470"/>
    <mergeCell ref="A471:B471"/>
    <mergeCell ref="L471:Q471"/>
    <mergeCell ref="A472:B472"/>
    <mergeCell ref="L472:Q472"/>
    <mergeCell ref="A473:B473"/>
    <mergeCell ref="C473:C474"/>
    <mergeCell ref="L473:Q473"/>
    <mergeCell ref="A474:B474"/>
    <mergeCell ref="L474:Q474"/>
    <mergeCell ref="I478:L478"/>
    <mergeCell ref="M478:Q478"/>
    <mergeCell ref="A479:B482"/>
    <mergeCell ref="C479:D481"/>
    <mergeCell ref="E479:G479"/>
    <mergeCell ref="H479:H481"/>
    <mergeCell ref="I479:I481"/>
    <mergeCell ref="J479:J481"/>
    <mergeCell ref="C482:D482"/>
    <mergeCell ref="K479:K480"/>
    <mergeCell ref="L479:L480"/>
    <mergeCell ref="M479:Q481"/>
    <mergeCell ref="E480:E481"/>
    <mergeCell ref="F480:G480"/>
    <mergeCell ref="K481:L481"/>
    <mergeCell ref="M482:Q482"/>
    <mergeCell ref="A483:B483"/>
    <mergeCell ref="M483:Q483"/>
    <mergeCell ref="A484:B484"/>
    <mergeCell ref="C484:C488"/>
    <mergeCell ref="M484:Q484"/>
    <mergeCell ref="A485:B485"/>
    <mergeCell ref="M485:Q485"/>
    <mergeCell ref="A486:B486"/>
    <mergeCell ref="M486:Q486"/>
    <mergeCell ref="A487:B487"/>
    <mergeCell ref="M487:Q487"/>
    <mergeCell ref="A488:B488"/>
    <mergeCell ref="M488:Q488"/>
    <mergeCell ref="A489:B489"/>
    <mergeCell ref="C489:C491"/>
    <mergeCell ref="M489:Q489"/>
    <mergeCell ref="A490:B490"/>
    <mergeCell ref="M490:Q490"/>
    <mergeCell ref="A491:B491"/>
    <mergeCell ref="M491:Q491"/>
    <mergeCell ref="G495:I495"/>
    <mergeCell ref="J495:N495"/>
    <mergeCell ref="A496:B498"/>
    <mergeCell ref="C496:E498"/>
    <mergeCell ref="F496:F497"/>
    <mergeCell ref="G496:G497"/>
    <mergeCell ref="H496:H497"/>
    <mergeCell ref="I496:N497"/>
    <mergeCell ref="I498:N498"/>
    <mergeCell ref="A499:B499"/>
    <mergeCell ref="C499:D503"/>
    <mergeCell ref="I499:N499"/>
    <mergeCell ref="A500:B500"/>
    <mergeCell ref="I500:N500"/>
    <mergeCell ref="A501:B501"/>
    <mergeCell ref="I501:N501"/>
    <mergeCell ref="A502:B502"/>
    <mergeCell ref="I502:N502"/>
    <mergeCell ref="A503:B503"/>
    <mergeCell ref="I503:N503"/>
    <mergeCell ref="A504:B504"/>
    <mergeCell ref="C504:D507"/>
    <mergeCell ref="I504:N504"/>
    <mergeCell ref="A505:B505"/>
    <mergeCell ref="I505:N505"/>
    <mergeCell ref="A506:B506"/>
    <mergeCell ref="I506:N506"/>
    <mergeCell ref="A507:B507"/>
    <mergeCell ref="I507:N507"/>
    <mergeCell ref="A508:B508"/>
    <mergeCell ref="C508:D509"/>
    <mergeCell ref="I508:N508"/>
    <mergeCell ref="A509:B509"/>
    <mergeCell ref="I509:N509"/>
    <mergeCell ref="A510:B510"/>
    <mergeCell ref="C510:D510"/>
    <mergeCell ref="I510:N510"/>
    <mergeCell ref="A511:B511"/>
    <mergeCell ref="C511:D511"/>
    <mergeCell ref="I511:N511"/>
    <mergeCell ref="A512:B512"/>
    <mergeCell ref="C512:D512"/>
    <mergeCell ref="I512:N512"/>
    <mergeCell ref="A513:B513"/>
    <mergeCell ref="C513:D513"/>
    <mergeCell ref="I513:N513"/>
    <mergeCell ref="A514:B514"/>
    <mergeCell ref="C514:D514"/>
    <mergeCell ref="I514:N514"/>
    <mergeCell ref="C516:F516"/>
    <mergeCell ref="A517:B519"/>
    <mergeCell ref="C517:D517"/>
    <mergeCell ref="F517:F518"/>
    <mergeCell ref="C518:E518"/>
    <mergeCell ref="C519:D519"/>
    <mergeCell ref="A520:B520"/>
    <mergeCell ref="C520:D520"/>
    <mergeCell ref="F525:J525"/>
    <mergeCell ref="K525:O525"/>
    <mergeCell ref="A526:B529"/>
    <mergeCell ref="C526:C529"/>
    <mergeCell ref="F526:O526"/>
    <mergeCell ref="D527:D528"/>
    <mergeCell ref="E527:E528"/>
    <mergeCell ref="J527:O527"/>
    <mergeCell ref="F528:O528"/>
    <mergeCell ref="J529:O529"/>
    <mergeCell ref="A530:B530"/>
    <mergeCell ref="J530:O530"/>
    <mergeCell ref="A531:B531"/>
    <mergeCell ref="J531:O531"/>
    <mergeCell ref="A532:B532"/>
    <mergeCell ref="J532:O532"/>
    <mergeCell ref="A533:B533"/>
    <mergeCell ref="J533:O533"/>
    <mergeCell ref="A534:B534"/>
    <mergeCell ref="J534:O534"/>
    <mergeCell ref="A535:B535"/>
    <mergeCell ref="J535:O535"/>
    <mergeCell ref="A536:B536"/>
    <mergeCell ref="J536:O536"/>
    <mergeCell ref="A537:B537"/>
    <mergeCell ref="J537:O537"/>
    <mergeCell ref="A538:B538"/>
    <mergeCell ref="J538:O538"/>
    <mergeCell ref="G542:K542"/>
    <mergeCell ref="L542:P542"/>
    <mergeCell ref="A543:B547"/>
    <mergeCell ref="E543:E546"/>
    <mergeCell ref="F543:P543"/>
    <mergeCell ref="G544:G546"/>
    <mergeCell ref="H544:H546"/>
    <mergeCell ref="I544:I546"/>
    <mergeCell ref="J544:P544"/>
    <mergeCell ref="J545:J546"/>
    <mergeCell ref="K545:P546"/>
    <mergeCell ref="K547:P547"/>
    <mergeCell ref="A548:B548"/>
    <mergeCell ref="K548:P548"/>
    <mergeCell ref="A549:B549"/>
    <mergeCell ref="K549:P549"/>
    <mergeCell ref="A550:B550"/>
    <mergeCell ref="K550:P550"/>
    <mergeCell ref="A551:B551"/>
    <mergeCell ref="K551:P551"/>
    <mergeCell ref="A552:B552"/>
    <mergeCell ref="K552:P552"/>
    <mergeCell ref="A553:B553"/>
    <mergeCell ref="K553:P553"/>
    <mergeCell ref="A554:B554"/>
    <mergeCell ref="K554:P554"/>
    <mergeCell ref="A555:B555"/>
    <mergeCell ref="K555:P555"/>
    <mergeCell ref="A556:B556"/>
    <mergeCell ref="K556:P556"/>
    <mergeCell ref="A557:B557"/>
    <mergeCell ref="K557:P557"/>
    <mergeCell ref="A558:B558"/>
    <mergeCell ref="C558:C559"/>
    <mergeCell ref="K558:P558"/>
    <mergeCell ref="A559:B559"/>
    <mergeCell ref="K559:P559"/>
    <mergeCell ref="A560:B560"/>
    <mergeCell ref="C560:C561"/>
    <mergeCell ref="K560:P560"/>
    <mergeCell ref="A561:B561"/>
    <mergeCell ref="K561:P561"/>
    <mergeCell ref="F566:I566"/>
    <mergeCell ref="J566:N566"/>
    <mergeCell ref="A567:B570"/>
    <mergeCell ref="C567:D570"/>
    <mergeCell ref="E567:E568"/>
    <mergeCell ref="F567:F568"/>
    <mergeCell ref="G567:G568"/>
    <mergeCell ref="H567:N567"/>
    <mergeCell ref="H568:H569"/>
    <mergeCell ref="I568:N569"/>
    <mergeCell ref="E569:G569"/>
    <mergeCell ref="I570:N570"/>
    <mergeCell ref="A571:B571"/>
    <mergeCell ref="I571:N571"/>
    <mergeCell ref="A572:B572"/>
    <mergeCell ref="C572:C577"/>
    <mergeCell ref="I572:N572"/>
    <mergeCell ref="A573:B573"/>
    <mergeCell ref="I573:N573"/>
    <mergeCell ref="A574:B574"/>
    <mergeCell ref="I574:N574"/>
    <mergeCell ref="A575:B575"/>
    <mergeCell ref="I575:N575"/>
    <mergeCell ref="A576:B576"/>
    <mergeCell ref="I576:N576"/>
    <mergeCell ref="A577:B577"/>
    <mergeCell ref="I577:N577"/>
    <mergeCell ref="A578:B578"/>
    <mergeCell ref="C578:C583"/>
    <mergeCell ref="I578:N578"/>
    <mergeCell ref="A579:B579"/>
    <mergeCell ref="I579:N579"/>
    <mergeCell ref="A580:B580"/>
    <mergeCell ref="I580:N580"/>
    <mergeCell ref="A581:B581"/>
    <mergeCell ref="I581:N581"/>
    <mergeCell ref="A582:B582"/>
    <mergeCell ref="I582:N582"/>
    <mergeCell ref="A583:B583"/>
    <mergeCell ref="I583:N583"/>
    <mergeCell ref="G587:K587"/>
    <mergeCell ref="L587:P587"/>
    <mergeCell ref="A588:B594"/>
    <mergeCell ref="C588:C594"/>
    <mergeCell ref="D588:P588"/>
    <mergeCell ref="D589:F589"/>
    <mergeCell ref="G589:P589"/>
    <mergeCell ref="F591:F592"/>
    <mergeCell ref="G591:G592"/>
    <mergeCell ref="H591:H592"/>
    <mergeCell ref="I591:J591"/>
    <mergeCell ref="K591:P591"/>
    <mergeCell ref="L592:P592"/>
    <mergeCell ref="D593:F593"/>
    <mergeCell ref="G593:P593"/>
    <mergeCell ref="L594:P594"/>
    <mergeCell ref="A595:B595"/>
    <mergeCell ref="L595:P595"/>
    <mergeCell ref="D590:D592"/>
    <mergeCell ref="E590:F590"/>
    <mergeCell ref="G590:H590"/>
    <mergeCell ref="I590:P590"/>
    <mergeCell ref="E591:E592"/>
    <mergeCell ref="A596:B596"/>
    <mergeCell ref="L596:P596"/>
    <mergeCell ref="A597:B597"/>
    <mergeCell ref="L597:P597"/>
    <mergeCell ref="A598:B598"/>
    <mergeCell ref="L598:P598"/>
    <mergeCell ref="A599:B599"/>
    <mergeCell ref="L599:P599"/>
    <mergeCell ref="A600:B600"/>
    <mergeCell ref="L600:P600"/>
    <mergeCell ref="A601:B601"/>
    <mergeCell ref="L601:P601"/>
    <mergeCell ref="A602:B602"/>
    <mergeCell ref="L602:P602"/>
    <mergeCell ref="A603:B603"/>
    <mergeCell ref="L603:P603"/>
    <mergeCell ref="A604:B604"/>
    <mergeCell ref="A605:B605"/>
    <mergeCell ref="A606:B606"/>
    <mergeCell ref="L606:P606"/>
    <mergeCell ref="A607:B607"/>
    <mergeCell ref="L607:P607"/>
    <mergeCell ref="A608:B608"/>
    <mergeCell ref="L608:P608"/>
    <mergeCell ref="A609:B609"/>
    <mergeCell ref="L609:P609"/>
    <mergeCell ref="A610:B610"/>
    <mergeCell ref="L610:P610"/>
    <mergeCell ref="AW615:BG615"/>
    <mergeCell ref="BH615:BL615"/>
    <mergeCell ref="A616:B619"/>
    <mergeCell ref="C616:AC616"/>
    <mergeCell ref="AD616:AR618"/>
    <mergeCell ref="AS616:AU618"/>
    <mergeCell ref="AV616:BB618"/>
    <mergeCell ref="BC616:BC618"/>
    <mergeCell ref="BD616:BM617"/>
    <mergeCell ref="C617:K618"/>
    <mergeCell ref="L617:AC618"/>
    <mergeCell ref="BE618:BM618"/>
    <mergeCell ref="C619:K619"/>
    <mergeCell ref="L619:AC619"/>
    <mergeCell ref="AD619:AR619"/>
    <mergeCell ref="AV619:BB619"/>
    <mergeCell ref="BE619:BM619"/>
    <mergeCell ref="A620:B620"/>
    <mergeCell ref="A621:B621"/>
    <mergeCell ref="D621:J621"/>
    <mergeCell ref="M621:R621"/>
    <mergeCell ref="T621:V621"/>
    <mergeCell ref="Z621:AB621"/>
    <mergeCell ref="AE621:AJ621"/>
    <mergeCell ref="AL621:AQ621"/>
    <mergeCell ref="AW621:BA621"/>
    <mergeCell ref="BF621:BL621"/>
    <mergeCell ref="A622:B622"/>
    <mergeCell ref="A623:B623"/>
    <mergeCell ref="A624:B624"/>
    <mergeCell ref="D624:J624"/>
    <mergeCell ref="M624:R624"/>
    <mergeCell ref="T624:V624"/>
    <mergeCell ref="Z624:AB624"/>
    <mergeCell ref="AE624:AJ624"/>
    <mergeCell ref="AL624:AQ624"/>
    <mergeCell ref="AW624:BA624"/>
    <mergeCell ref="BF624:BL624"/>
    <mergeCell ref="A625:B625"/>
    <mergeCell ref="A626:B626"/>
    <mergeCell ref="A627:B627"/>
    <mergeCell ref="D627:J627"/>
    <mergeCell ref="M627:R627"/>
    <mergeCell ref="T627:V627"/>
    <mergeCell ref="Z627:AB627"/>
    <mergeCell ref="AE627:AJ627"/>
    <mergeCell ref="AL627:AQ627"/>
    <mergeCell ref="AW627:BA627"/>
    <mergeCell ref="BF627:BL627"/>
    <mergeCell ref="A628:B628"/>
    <mergeCell ref="A629:B629"/>
    <mergeCell ref="A630:B630"/>
    <mergeCell ref="D630:J630"/>
    <mergeCell ref="M630:R630"/>
    <mergeCell ref="T630:V630"/>
    <mergeCell ref="Z630:AB630"/>
    <mergeCell ref="AE630:AJ630"/>
    <mergeCell ref="AL630:AQ630"/>
    <mergeCell ref="AW630:BA630"/>
    <mergeCell ref="BF630:BL630"/>
    <mergeCell ref="A631:B631"/>
    <mergeCell ref="A632:B632"/>
    <mergeCell ref="A633:B633"/>
    <mergeCell ref="D633:J633"/>
    <mergeCell ref="M633:R633"/>
    <mergeCell ref="T633:V633"/>
    <mergeCell ref="Z633:AB633"/>
    <mergeCell ref="AE633:AJ633"/>
    <mergeCell ref="AL633:AQ633"/>
    <mergeCell ref="AW633:BA633"/>
    <mergeCell ref="BF633:BL633"/>
    <mergeCell ref="A634:B634"/>
    <mergeCell ref="A635:B635"/>
    <mergeCell ref="A636:B636"/>
    <mergeCell ref="D636:J636"/>
    <mergeCell ref="M636:R636"/>
    <mergeCell ref="T636:V636"/>
    <mergeCell ref="Z636:AB636"/>
    <mergeCell ref="AE636:AJ636"/>
    <mergeCell ref="AL636:AQ636"/>
    <mergeCell ref="AW636:BA636"/>
    <mergeCell ref="BF636:BL636"/>
    <mergeCell ref="A637:B637"/>
    <mergeCell ref="A638:B638"/>
    <mergeCell ref="A639:B639"/>
    <mergeCell ref="D639:J639"/>
    <mergeCell ref="M639:R639"/>
    <mergeCell ref="T639:V639"/>
    <mergeCell ref="Z639:AB639"/>
    <mergeCell ref="AE639:AJ639"/>
    <mergeCell ref="AL639:AQ639"/>
    <mergeCell ref="AW639:BA639"/>
    <mergeCell ref="BF639:BL639"/>
    <mergeCell ref="A642:B642"/>
    <mergeCell ref="D642:J642"/>
    <mergeCell ref="M642:R642"/>
    <mergeCell ref="T642:V642"/>
    <mergeCell ref="Z642:AB642"/>
    <mergeCell ref="AE642:AJ642"/>
    <mergeCell ref="AL642:AQ642"/>
    <mergeCell ref="AW642:BA642"/>
    <mergeCell ref="BF642:BL642"/>
    <mergeCell ref="A645:B645"/>
    <mergeCell ref="D645:J645"/>
    <mergeCell ref="M645:R645"/>
    <mergeCell ref="T645:V645"/>
    <mergeCell ref="Z645:AB645"/>
    <mergeCell ref="AE645:AJ645"/>
    <mergeCell ref="AL645:AQ645"/>
    <mergeCell ref="AW645:BA645"/>
    <mergeCell ref="BF645:BL645"/>
    <mergeCell ref="A647:B647"/>
    <mergeCell ref="A648:B648"/>
    <mergeCell ref="D648:J648"/>
    <mergeCell ref="M648:R648"/>
    <mergeCell ref="T648:V648"/>
    <mergeCell ref="Z648:AB648"/>
    <mergeCell ref="AE648:AJ648"/>
    <mergeCell ref="AL648:AQ648"/>
    <mergeCell ref="AW648:BA648"/>
    <mergeCell ref="BF648:BL648"/>
    <mergeCell ref="A649:B649"/>
    <mergeCell ref="A650:B650"/>
    <mergeCell ref="A651:B651"/>
    <mergeCell ref="D651:J651"/>
    <mergeCell ref="M651:R651"/>
    <mergeCell ref="T651:V651"/>
    <mergeCell ref="Z651:AB651"/>
    <mergeCell ref="AE651:AJ651"/>
    <mergeCell ref="AL651:AQ651"/>
    <mergeCell ref="AW651:BA651"/>
    <mergeCell ref="BF651:BL651"/>
    <mergeCell ref="A652:B652"/>
    <mergeCell ref="A653:B653"/>
    <mergeCell ref="A654:B654"/>
    <mergeCell ref="D654:J654"/>
    <mergeCell ref="M654:R654"/>
    <mergeCell ref="T654:V654"/>
    <mergeCell ref="Z654:AB654"/>
    <mergeCell ref="AE654:AJ654"/>
    <mergeCell ref="AL654:AQ654"/>
    <mergeCell ref="AW654:BA654"/>
    <mergeCell ref="BF654:BL654"/>
    <mergeCell ref="A655:B655"/>
    <mergeCell ref="A656:B656"/>
    <mergeCell ref="A657:B657"/>
    <mergeCell ref="D657:J657"/>
    <mergeCell ref="M657:R657"/>
    <mergeCell ref="T657:V657"/>
    <mergeCell ref="Z657:AB657"/>
    <mergeCell ref="AE657:AJ657"/>
    <mergeCell ref="AL657:AQ657"/>
    <mergeCell ref="AW657:BA657"/>
    <mergeCell ref="BF657:BL657"/>
    <mergeCell ref="A658:B658"/>
    <mergeCell ref="A659:B659"/>
    <mergeCell ref="A660:B660"/>
    <mergeCell ref="D660:J660"/>
    <mergeCell ref="M660:R660"/>
    <mergeCell ref="T660:V660"/>
    <mergeCell ref="Z660:AB660"/>
    <mergeCell ref="AE660:AJ660"/>
    <mergeCell ref="AL660:AQ660"/>
    <mergeCell ref="AW660:BA660"/>
    <mergeCell ref="BF660:BL660"/>
    <mergeCell ref="A661:B661"/>
    <mergeCell ref="A662:B662"/>
    <mergeCell ref="A663:B663"/>
    <mergeCell ref="D663:J663"/>
    <mergeCell ref="M663:R663"/>
    <mergeCell ref="T663:V663"/>
    <mergeCell ref="Z663:AB663"/>
    <mergeCell ref="AE663:AJ663"/>
    <mergeCell ref="AL663:AQ663"/>
    <mergeCell ref="AW663:BA663"/>
    <mergeCell ref="BF663:BL663"/>
    <mergeCell ref="A664:B664"/>
    <mergeCell ref="A665:B665"/>
    <mergeCell ref="A666:B666"/>
    <mergeCell ref="D666:J666"/>
    <mergeCell ref="M666:R666"/>
    <mergeCell ref="T666:V666"/>
    <mergeCell ref="Z666:AB666"/>
    <mergeCell ref="AE666:AJ666"/>
    <mergeCell ref="AL666:AQ666"/>
    <mergeCell ref="AW666:BA666"/>
    <mergeCell ref="BF666:BL666"/>
    <mergeCell ref="A667:B667"/>
    <mergeCell ref="A668:B668"/>
    <mergeCell ref="A669:B669"/>
    <mergeCell ref="D669:J669"/>
    <mergeCell ref="M669:R669"/>
    <mergeCell ref="T669:V669"/>
    <mergeCell ref="Z669:AB669"/>
    <mergeCell ref="AE669:AJ669"/>
    <mergeCell ref="AL669:AQ669"/>
    <mergeCell ref="AW669:BA669"/>
    <mergeCell ref="BF669:BL669"/>
    <mergeCell ref="A672:B672"/>
    <mergeCell ref="D672:J672"/>
    <mergeCell ref="M672:R672"/>
    <mergeCell ref="T672:V672"/>
    <mergeCell ref="Z672:AB672"/>
    <mergeCell ref="AE672:AJ672"/>
    <mergeCell ref="AL672:AQ672"/>
    <mergeCell ref="A675:B675"/>
    <mergeCell ref="D675:J675"/>
    <mergeCell ref="M675:R675"/>
    <mergeCell ref="T675:V675"/>
    <mergeCell ref="Z675:AB675"/>
    <mergeCell ref="AE675:AJ675"/>
    <mergeCell ref="AE678:AJ678"/>
    <mergeCell ref="AL678:AQ678"/>
    <mergeCell ref="AW678:BA678"/>
    <mergeCell ref="AW672:BA672"/>
    <mergeCell ref="BF672:BL672"/>
    <mergeCell ref="AL675:AQ675"/>
    <mergeCell ref="AW675:BA675"/>
    <mergeCell ref="BF678:BL678"/>
    <mergeCell ref="A679:B679"/>
    <mergeCell ref="D689:BI689"/>
    <mergeCell ref="BJ689:BM689"/>
    <mergeCell ref="BF675:BL675"/>
    <mergeCell ref="A677:B677"/>
    <mergeCell ref="A678:B678"/>
    <mergeCell ref="D678:J678"/>
    <mergeCell ref="M678:R678"/>
    <mergeCell ref="T678:V678"/>
    <mergeCell ref="Z678:AB678"/>
  </mergeCells>
  <conditionalFormatting sqref="L5:P5">
    <cfRule type="cellIs" priority="26" dxfId="26" operator="equal" stopIfTrue="1">
      <formula>""""""</formula>
    </cfRule>
  </conditionalFormatting>
  <conditionalFormatting sqref="S43:W43">
    <cfRule type="cellIs" priority="25" dxfId="26" operator="equal" stopIfTrue="1">
      <formula>""""""</formula>
    </cfRule>
  </conditionalFormatting>
  <conditionalFormatting sqref="P61:T61">
    <cfRule type="cellIs" priority="24" dxfId="26" operator="equal" stopIfTrue="1">
      <formula>""""""</formula>
    </cfRule>
  </conditionalFormatting>
  <conditionalFormatting sqref="M83:Q83">
    <cfRule type="cellIs" priority="23" dxfId="26" operator="equal" stopIfTrue="1">
      <formula>0</formula>
    </cfRule>
  </conditionalFormatting>
  <conditionalFormatting sqref="Q111:U111">
    <cfRule type="cellIs" priority="22" dxfId="26" operator="equal" stopIfTrue="1">
      <formula>0</formula>
    </cfRule>
  </conditionalFormatting>
  <conditionalFormatting sqref="Q145:U145">
    <cfRule type="cellIs" priority="21" dxfId="26" operator="equal" stopIfTrue="1">
      <formula>0</formula>
    </cfRule>
  </conditionalFormatting>
  <conditionalFormatting sqref="O166:S166">
    <cfRule type="cellIs" priority="20" dxfId="26" operator="equal" stopIfTrue="1">
      <formula>0</formula>
    </cfRule>
  </conditionalFormatting>
  <conditionalFormatting sqref="BH615:BL615">
    <cfRule type="cellIs" priority="1" dxfId="26" operator="equal" stopIfTrue="1">
      <formula>0</formula>
    </cfRule>
  </conditionalFormatting>
  <conditionalFormatting sqref="L181:P181">
    <cfRule type="cellIs" priority="19" dxfId="26" operator="equal" stopIfTrue="1">
      <formula>0</formula>
    </cfRule>
  </conditionalFormatting>
  <conditionalFormatting sqref="J201:N201">
    <cfRule type="cellIs" priority="18" dxfId="26" operator="equal" stopIfTrue="1">
      <formula>0</formula>
    </cfRule>
  </conditionalFormatting>
  <conditionalFormatting sqref="Q227:U227">
    <cfRule type="cellIs" priority="17" dxfId="26" operator="equal" stopIfTrue="1">
      <formula>0</formula>
    </cfRule>
  </conditionalFormatting>
  <conditionalFormatting sqref="O248:S248">
    <cfRule type="cellIs" priority="16" dxfId="26" operator="equal" stopIfTrue="1">
      <formula>0</formula>
    </cfRule>
  </conditionalFormatting>
  <conditionalFormatting sqref="O269:S269">
    <cfRule type="cellIs" priority="15" dxfId="26" operator="equal" stopIfTrue="1">
      <formula>0</formula>
    </cfRule>
  </conditionalFormatting>
  <conditionalFormatting sqref="L290:P290">
    <cfRule type="cellIs" priority="14" dxfId="26" operator="equal" stopIfTrue="1">
      <formula>0</formula>
    </cfRule>
  </conditionalFormatting>
  <conditionalFormatting sqref="O316:S316">
    <cfRule type="cellIs" priority="13" dxfId="26" operator="equal" stopIfTrue="1">
      <formula>0</formula>
    </cfRule>
  </conditionalFormatting>
  <conditionalFormatting sqref="K351:O351">
    <cfRule type="cellIs" priority="12" dxfId="26" operator="equal" stopIfTrue="1">
      <formula>0</formula>
    </cfRule>
  </conditionalFormatting>
  <conditionalFormatting sqref="K381:O381">
    <cfRule type="cellIs" priority="11" dxfId="26" operator="equal" stopIfTrue="1">
      <formula>0</formula>
    </cfRule>
  </conditionalFormatting>
  <conditionalFormatting sqref="N404:R404">
    <cfRule type="cellIs" priority="10" dxfId="26" operator="equal" stopIfTrue="1">
      <formula>0</formula>
    </cfRule>
  </conditionalFormatting>
  <conditionalFormatting sqref="I428:M428">
    <cfRule type="cellIs" priority="9" dxfId="26" operator="equal" stopIfTrue="1">
      <formula>0</formula>
    </cfRule>
  </conditionalFormatting>
  <conditionalFormatting sqref="M450:Q450">
    <cfRule type="cellIs" priority="8" dxfId="26" operator="equal" stopIfTrue="1">
      <formula>0</formula>
    </cfRule>
  </conditionalFormatting>
  <conditionalFormatting sqref="M478:Q478">
    <cfRule type="cellIs" priority="7" dxfId="26" operator="equal" stopIfTrue="1">
      <formula>0</formula>
    </cfRule>
  </conditionalFormatting>
  <conditionalFormatting sqref="J495:N495">
    <cfRule type="cellIs" priority="6" dxfId="26" operator="equal" stopIfTrue="1">
      <formula>0</formula>
    </cfRule>
  </conditionalFormatting>
  <conditionalFormatting sqref="K525:O525">
    <cfRule type="cellIs" priority="5" dxfId="26" operator="equal" stopIfTrue="1">
      <formula>0</formula>
    </cfRule>
  </conditionalFormatting>
  <conditionalFormatting sqref="L542:P542">
    <cfRule type="cellIs" priority="4" dxfId="26" operator="equal" stopIfTrue="1">
      <formula>0</formula>
    </cfRule>
  </conditionalFormatting>
  <conditionalFormatting sqref="J566:N566">
    <cfRule type="cellIs" priority="3" dxfId="26" operator="equal" stopIfTrue="1">
      <formula>0</formula>
    </cfRule>
  </conditionalFormatting>
  <conditionalFormatting sqref="L587:P587">
    <cfRule type="cellIs" priority="2" dxfId="26" operator="equal" stopIfTrue="1">
      <formula>0</formula>
    </cfRule>
  </conditionalFormatting>
  <dataValidations count="2">
    <dataValidation type="whole" operator="greaterThanOrEqual" allowBlank="1" showInputMessage="1" showErrorMessage="1" sqref="F12:P14 F15:F39 I15:P39 G16:P32 G37:P39 F49:H56 J49:L56 N49:P56 R49:W56 I50:W50 F66:T69 F70:H72 L70:T71 I71:T71 I72:N72 G73:H78 J73:K78 M73:N78 F78:N78 E89:F91 K89:L97 E92:E97 H93:L96 F97 M97:Q97 E99:F102 K99:Q107 E103:E107 G104:G105 E117:F122 K117:K122 O117:U122 L118:L122 L127 K135 E136:F141 O136:U141 L137 J139 L140:L141 E151:G154 I151:P154 E155:E162 K155:U155 K156:K162 O156:U159 H161:H162 E171:S171 H172:S176 E176 E187 J187:P187 F188:G188 H189:I190 E191 J191:P191 F192:G193 J193:P193 H194:I196 J195:P195 E206:N223 E232:U238 E239:N243 O243:U243 E253:S265 E274:S286 E296:P311 F321:S325 D332:S336 E342:S346 E359:O375 D386:O388 D389:I398 J392:O392 J394:O394 D409:R421 D432:M444 E458:Q474 E483:H487 K483:L491 I484:I487 M484:Q491 E488:G491 J488:Q488 H489:H491 F499:F502 F513:F514 C520:F520 D530:D538 F530:O538 E548:P561 E571:H583 D595:E596 G595:P603 D597:D610 F597:P601 E602:E603 E606:P610">
      <formula1>0</formula1>
    </dataValidation>
    <dataValidation type="decimal" operator="greaterThanOrEqual" allowBlank="1" showInputMessage="1" showErrorMessage="1" sqref="G117:I126 M118:N122 M127:N127 G128:G134 M128:M134 G136:I138 M137:N137 I139:I141 G499:G507 H508:H509 I510:N512 E530:E538 I571:N583">
      <formula1>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67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19" sqref="Y19"/>
    </sheetView>
  </sheetViews>
  <sheetFormatPr defaultColWidth="9.00390625" defaultRowHeight="14.25"/>
  <cols>
    <col min="1" max="1" width="48.125" style="1" customWidth="1"/>
    <col min="2" max="2" width="10.50390625" style="16" customWidth="1"/>
    <col min="3" max="3" width="15.375" style="83" customWidth="1"/>
    <col min="4" max="4" width="20.25390625" style="13" customWidth="1"/>
    <col min="5" max="5" width="12.25390625" style="13" customWidth="1"/>
    <col min="6" max="7" width="9.00390625" style="13" customWidth="1"/>
    <col min="8" max="8" width="9.875" style="13" customWidth="1"/>
    <col min="9" max="33" width="9.00390625" style="13" customWidth="1"/>
    <col min="34" max="34" width="11.875" style="329" customWidth="1"/>
    <col min="35" max="35" width="9.875" style="329" customWidth="1"/>
    <col min="36" max="36" width="10.875" style="329" customWidth="1"/>
    <col min="37" max="16384" width="9.00390625" style="329" customWidth="1"/>
  </cols>
  <sheetData>
    <row r="1" spans="1:36" ht="84">
      <c r="A1" s="17" t="s">
        <v>2</v>
      </c>
      <c r="B1" s="18" t="s">
        <v>1</v>
      </c>
      <c r="C1" s="81" t="s">
        <v>235</v>
      </c>
      <c r="D1" s="19" t="s">
        <v>135</v>
      </c>
      <c r="E1" s="2" t="s">
        <v>0</v>
      </c>
      <c r="F1" s="2" t="s">
        <v>136</v>
      </c>
      <c r="G1" s="3" t="s">
        <v>137</v>
      </c>
      <c r="H1" s="3" t="s">
        <v>138</v>
      </c>
      <c r="I1" s="3" t="s">
        <v>139</v>
      </c>
      <c r="J1" s="3" t="s">
        <v>140</v>
      </c>
      <c r="K1" s="3" t="s">
        <v>141</v>
      </c>
      <c r="L1" s="3" t="s">
        <v>142</v>
      </c>
      <c r="M1" s="3" t="s">
        <v>143</v>
      </c>
      <c r="N1" s="3" t="s">
        <v>144</v>
      </c>
      <c r="O1" s="3" t="s">
        <v>145</v>
      </c>
      <c r="P1" s="3" t="s">
        <v>146</v>
      </c>
      <c r="Q1" s="3" t="s">
        <v>147</v>
      </c>
      <c r="R1" s="3" t="s">
        <v>669</v>
      </c>
      <c r="S1" s="3" t="s">
        <v>148</v>
      </c>
      <c r="T1" s="3" t="s">
        <v>149</v>
      </c>
      <c r="U1" s="3" t="s">
        <v>150</v>
      </c>
      <c r="V1" s="3" t="s">
        <v>151</v>
      </c>
      <c r="W1" s="3" t="s">
        <v>152</v>
      </c>
      <c r="X1" s="3" t="s">
        <v>153</v>
      </c>
      <c r="Y1" s="3" t="s">
        <v>154</v>
      </c>
      <c r="Z1" s="3" t="s">
        <v>155</v>
      </c>
      <c r="AA1" s="3" t="s">
        <v>156</v>
      </c>
      <c r="AB1" s="3" t="s">
        <v>157</v>
      </c>
      <c r="AC1" s="3" t="s">
        <v>158</v>
      </c>
      <c r="AD1" s="4" t="s">
        <v>159</v>
      </c>
      <c r="AE1" s="4" t="s">
        <v>160</v>
      </c>
      <c r="AF1" s="4" t="s">
        <v>161</v>
      </c>
      <c r="AG1" s="4" t="s">
        <v>162</v>
      </c>
      <c r="AH1" s="74" t="s">
        <v>234</v>
      </c>
      <c r="AI1" s="74" t="s">
        <v>232</v>
      </c>
      <c r="AJ1" s="74" t="s">
        <v>233</v>
      </c>
    </row>
    <row r="2" spans="1:36" ht="15">
      <c r="A2" s="20" t="s">
        <v>5</v>
      </c>
      <c r="B2" s="21" t="s">
        <v>4</v>
      </c>
      <c r="C2" s="82">
        <f aca="true" t="shared" si="0" ref="C2:C33">D2+AH2</f>
        <v>54362000</v>
      </c>
      <c r="D2" s="58">
        <f>SUM(E2:AG2)</f>
        <v>11090000</v>
      </c>
      <c r="E2" s="38">
        <v>666000</v>
      </c>
      <c r="F2" s="39"/>
      <c r="G2" s="39"/>
      <c r="H2" s="39"/>
      <c r="I2" s="39"/>
      <c r="J2" s="39">
        <v>5000000</v>
      </c>
      <c r="K2" s="39"/>
      <c r="L2" s="39"/>
      <c r="M2" s="39"/>
      <c r="N2" s="39"/>
      <c r="O2" s="39">
        <v>1332000</v>
      </c>
      <c r="P2" s="39"/>
      <c r="Q2" s="39"/>
      <c r="R2" s="39"/>
      <c r="S2" s="39"/>
      <c r="T2" s="39">
        <v>3024000</v>
      </c>
      <c r="U2" s="39"/>
      <c r="V2" s="39"/>
      <c r="W2" s="39">
        <v>402000</v>
      </c>
      <c r="X2" s="39"/>
      <c r="Y2" s="39"/>
      <c r="Z2" s="39">
        <v>666000</v>
      </c>
      <c r="AA2" s="39"/>
      <c r="AB2" s="39"/>
      <c r="AC2" s="39"/>
      <c r="AD2" s="39"/>
      <c r="AE2" s="39"/>
      <c r="AF2" s="39"/>
      <c r="AG2" s="39"/>
      <c r="AH2" s="329">
        <f>AI2+AJ2</f>
        <v>43272000</v>
      </c>
      <c r="AI2" s="329">
        <v>7117000</v>
      </c>
      <c r="AJ2" s="329">
        <v>36155000</v>
      </c>
    </row>
    <row r="3" spans="1:36" ht="15">
      <c r="A3" s="20" t="s">
        <v>7</v>
      </c>
      <c r="B3" s="21" t="s">
        <v>6</v>
      </c>
      <c r="C3" s="82">
        <f t="shared" si="0"/>
        <v>2988000</v>
      </c>
      <c r="D3" s="58">
        <f>SUM(E3:AG3)</f>
        <v>288000</v>
      </c>
      <c r="E3" s="38">
        <v>48000</v>
      </c>
      <c r="F3" s="39"/>
      <c r="G3" s="39"/>
      <c r="H3" s="39"/>
      <c r="I3" s="39"/>
      <c r="J3" s="39"/>
      <c r="K3" s="39"/>
      <c r="L3" s="39"/>
      <c r="M3" s="39"/>
      <c r="N3" s="39"/>
      <c r="O3" s="39">
        <v>96000</v>
      </c>
      <c r="P3" s="39"/>
      <c r="Q3" s="39"/>
      <c r="R3" s="39"/>
      <c r="S3" s="39"/>
      <c r="T3" s="39">
        <v>96000</v>
      </c>
      <c r="U3" s="39"/>
      <c r="V3" s="39"/>
      <c r="W3" s="39"/>
      <c r="X3" s="39"/>
      <c r="Y3" s="39"/>
      <c r="Z3" s="39">
        <v>48000</v>
      </c>
      <c r="AA3" s="39"/>
      <c r="AB3" s="39"/>
      <c r="AC3" s="39"/>
      <c r="AD3" s="39"/>
      <c r="AE3" s="39"/>
      <c r="AF3" s="39"/>
      <c r="AG3" s="39"/>
      <c r="AH3" s="329">
        <f>AI3+AJ3</f>
        <v>2700000</v>
      </c>
      <c r="AI3" s="329">
        <v>446000</v>
      </c>
      <c r="AJ3" s="329">
        <v>2254000</v>
      </c>
    </row>
    <row r="4" spans="1:34" ht="15">
      <c r="A4" s="20" t="s">
        <v>9</v>
      </c>
      <c r="B4" s="21" t="s">
        <v>8</v>
      </c>
      <c r="C4" s="82">
        <f t="shared" si="0"/>
        <v>2064000</v>
      </c>
      <c r="D4" s="58">
        <f>SUM(E4:AG4)</f>
        <v>2064000</v>
      </c>
      <c r="E4" s="40">
        <v>2064000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29">
        <f>AI4+AJ4</f>
        <v>0</v>
      </c>
    </row>
    <row r="5" spans="1:36" ht="15">
      <c r="A5" s="20" t="s">
        <v>110</v>
      </c>
      <c r="B5" s="21"/>
      <c r="C5" s="82">
        <f t="shared" si="0"/>
        <v>1350000</v>
      </c>
      <c r="D5" s="58">
        <f>SUM(E5:AG5)</f>
        <v>200000</v>
      </c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>
        <v>200000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29">
        <f>AI5+AJ5</f>
        <v>1150000</v>
      </c>
      <c r="AJ5" s="329">
        <v>1150000</v>
      </c>
    </row>
    <row r="6" spans="1:34" ht="15">
      <c r="A6" s="20" t="s">
        <v>11</v>
      </c>
      <c r="B6" s="21" t="s">
        <v>10</v>
      </c>
      <c r="C6" s="82">
        <f t="shared" si="0"/>
        <v>330000</v>
      </c>
      <c r="D6" s="58">
        <f>SUM(E6:AG6)</f>
        <v>330000</v>
      </c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>
        <v>330000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29">
        <f>AI6+AJ6</f>
        <v>0</v>
      </c>
    </row>
    <row r="7" spans="1:36" ht="15">
      <c r="A7" s="22" t="s">
        <v>163</v>
      </c>
      <c r="B7" s="23"/>
      <c r="C7" s="84">
        <f t="shared" si="0"/>
        <v>61094000</v>
      </c>
      <c r="D7" s="59">
        <f aca="true" t="shared" si="1" ref="D7:AJ7">SUM(D2:D6)</f>
        <v>13972000</v>
      </c>
      <c r="E7" s="41">
        <f t="shared" si="1"/>
        <v>2778000</v>
      </c>
      <c r="F7" s="42">
        <f t="shared" si="1"/>
        <v>0</v>
      </c>
      <c r="G7" s="42">
        <f t="shared" si="1"/>
        <v>0</v>
      </c>
      <c r="H7" s="42">
        <f t="shared" si="1"/>
        <v>0</v>
      </c>
      <c r="I7" s="42">
        <f t="shared" si="1"/>
        <v>0</v>
      </c>
      <c r="J7" s="42">
        <f t="shared" si="1"/>
        <v>5000000</v>
      </c>
      <c r="K7" s="42">
        <f t="shared" si="1"/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1428000</v>
      </c>
      <c r="P7" s="42">
        <f t="shared" si="1"/>
        <v>0</v>
      </c>
      <c r="Q7" s="42">
        <f t="shared" si="1"/>
        <v>0</v>
      </c>
      <c r="R7" s="42">
        <f t="shared" si="1"/>
        <v>0</v>
      </c>
      <c r="S7" s="42">
        <f t="shared" si="1"/>
        <v>0</v>
      </c>
      <c r="T7" s="42">
        <f t="shared" si="1"/>
        <v>3320000</v>
      </c>
      <c r="U7" s="42">
        <f t="shared" si="1"/>
        <v>0</v>
      </c>
      <c r="V7" s="42">
        <f t="shared" si="1"/>
        <v>330000</v>
      </c>
      <c r="W7" s="42">
        <f t="shared" si="1"/>
        <v>402000</v>
      </c>
      <c r="X7" s="42">
        <f t="shared" si="1"/>
        <v>0</v>
      </c>
      <c r="Y7" s="42">
        <f t="shared" si="1"/>
        <v>0</v>
      </c>
      <c r="Z7" s="42">
        <f t="shared" si="1"/>
        <v>714000</v>
      </c>
      <c r="AA7" s="42">
        <f t="shared" si="1"/>
        <v>0</v>
      </c>
      <c r="AB7" s="42">
        <f t="shared" si="1"/>
        <v>0</v>
      </c>
      <c r="AC7" s="42">
        <f t="shared" si="1"/>
        <v>0</v>
      </c>
      <c r="AD7" s="42">
        <f t="shared" si="1"/>
        <v>0</v>
      </c>
      <c r="AE7" s="42">
        <f t="shared" si="1"/>
        <v>0</v>
      </c>
      <c r="AF7" s="42">
        <f t="shared" si="1"/>
        <v>0</v>
      </c>
      <c r="AG7" s="42">
        <f t="shared" si="1"/>
        <v>0</v>
      </c>
      <c r="AH7" s="75">
        <f t="shared" si="1"/>
        <v>47122000</v>
      </c>
      <c r="AI7" s="75">
        <f t="shared" si="1"/>
        <v>7563000</v>
      </c>
      <c r="AJ7" s="75">
        <f t="shared" si="1"/>
        <v>39559000</v>
      </c>
    </row>
    <row r="8" spans="1:36" ht="15">
      <c r="A8" s="20" t="s">
        <v>13</v>
      </c>
      <c r="B8" s="21" t="s">
        <v>12</v>
      </c>
      <c r="C8" s="82">
        <f t="shared" si="0"/>
        <v>14624000</v>
      </c>
      <c r="D8" s="58">
        <f>SUM(E8:AG8)</f>
        <v>2964000</v>
      </c>
      <c r="E8" s="40">
        <v>740000</v>
      </c>
      <c r="F8" s="39"/>
      <c r="G8" s="39"/>
      <c r="H8" s="39"/>
      <c r="I8" s="39"/>
      <c r="J8" s="39">
        <v>675000</v>
      </c>
      <c r="K8" s="39"/>
      <c r="L8" s="39"/>
      <c r="M8" s="39"/>
      <c r="N8" s="39"/>
      <c r="O8" s="39">
        <v>360000</v>
      </c>
      <c r="P8" s="39"/>
      <c r="Q8" s="39"/>
      <c r="R8" s="39"/>
      <c r="S8" s="39"/>
      <c r="T8" s="39">
        <v>820000</v>
      </c>
      <c r="U8" s="39"/>
      <c r="V8" s="39">
        <v>80000</v>
      </c>
      <c r="W8" s="39">
        <v>109000</v>
      </c>
      <c r="X8" s="39"/>
      <c r="Y8" s="39"/>
      <c r="Z8" s="39">
        <v>180000</v>
      </c>
      <c r="AA8" s="39"/>
      <c r="AB8" s="39"/>
      <c r="AC8" s="39"/>
      <c r="AD8" s="39"/>
      <c r="AE8" s="39"/>
      <c r="AF8" s="39"/>
      <c r="AG8" s="39"/>
      <c r="AH8" s="329">
        <f>AI8+AJ8</f>
        <v>11660000</v>
      </c>
      <c r="AI8" s="329">
        <v>1920000</v>
      </c>
      <c r="AJ8" s="329">
        <v>9740000</v>
      </c>
    </row>
    <row r="9" spans="1:36" ht="15">
      <c r="A9" s="20" t="s">
        <v>15</v>
      </c>
      <c r="B9" s="21" t="s">
        <v>14</v>
      </c>
      <c r="C9" s="82">
        <f t="shared" si="0"/>
        <v>497000</v>
      </c>
      <c r="D9" s="58">
        <f>SUM(E9:AG9)</f>
        <v>48000</v>
      </c>
      <c r="E9" s="40">
        <v>8000</v>
      </c>
      <c r="F9" s="39"/>
      <c r="G9" s="39"/>
      <c r="H9" s="39"/>
      <c r="I9" s="39"/>
      <c r="J9" s="39"/>
      <c r="K9" s="39"/>
      <c r="L9" s="39"/>
      <c r="M9" s="39"/>
      <c r="N9" s="39"/>
      <c r="O9" s="39">
        <v>16000</v>
      </c>
      <c r="P9" s="39"/>
      <c r="Q9" s="39"/>
      <c r="R9" s="39"/>
      <c r="S9" s="39"/>
      <c r="T9" s="39">
        <v>16000</v>
      </c>
      <c r="U9" s="39"/>
      <c r="V9" s="39"/>
      <c r="W9" s="39"/>
      <c r="X9" s="39"/>
      <c r="Y9" s="39"/>
      <c r="Z9" s="39">
        <v>8000</v>
      </c>
      <c r="AA9" s="39"/>
      <c r="AB9" s="39"/>
      <c r="AC9" s="39"/>
      <c r="AD9" s="39"/>
      <c r="AE9" s="39"/>
      <c r="AF9" s="39"/>
      <c r="AG9" s="39"/>
      <c r="AH9" s="329">
        <f>AI9+AJ9</f>
        <v>449000</v>
      </c>
      <c r="AI9" s="329">
        <v>74000</v>
      </c>
      <c r="AJ9" s="329">
        <v>375000</v>
      </c>
    </row>
    <row r="10" spans="1:34" ht="15">
      <c r="A10" s="20" t="s">
        <v>17</v>
      </c>
      <c r="B10" s="21" t="s">
        <v>16</v>
      </c>
      <c r="C10" s="82">
        <f t="shared" si="0"/>
        <v>0</v>
      </c>
      <c r="D10" s="58">
        <f>SUM(E10:AG10)</f>
        <v>0</v>
      </c>
      <c r="E10" s="40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29">
        <f>AI10+AJ10</f>
        <v>0</v>
      </c>
    </row>
    <row r="11" spans="1:36" ht="15">
      <c r="A11" s="20" t="s">
        <v>19</v>
      </c>
      <c r="B11" s="21" t="s">
        <v>18</v>
      </c>
      <c r="C11" s="82">
        <f t="shared" si="0"/>
        <v>535000</v>
      </c>
      <c r="D11" s="58">
        <f>SUM(E11:AG11)</f>
        <v>53000</v>
      </c>
      <c r="E11" s="40">
        <v>9000</v>
      </c>
      <c r="F11" s="39"/>
      <c r="G11" s="39"/>
      <c r="H11" s="39"/>
      <c r="I11" s="39"/>
      <c r="J11" s="39"/>
      <c r="K11" s="39"/>
      <c r="L11" s="39"/>
      <c r="M11" s="39"/>
      <c r="N11" s="39"/>
      <c r="O11" s="39">
        <v>18000</v>
      </c>
      <c r="P11" s="39"/>
      <c r="Q11" s="39"/>
      <c r="R11" s="39"/>
      <c r="S11" s="39"/>
      <c r="T11" s="39">
        <v>17000</v>
      </c>
      <c r="U11" s="39"/>
      <c r="V11" s="39"/>
      <c r="W11" s="39"/>
      <c r="X11" s="39"/>
      <c r="Y11" s="39"/>
      <c r="Z11" s="39">
        <v>9000</v>
      </c>
      <c r="AA11" s="39"/>
      <c r="AB11" s="39"/>
      <c r="AC11" s="39"/>
      <c r="AD11" s="39"/>
      <c r="AE11" s="39"/>
      <c r="AF11" s="39"/>
      <c r="AG11" s="39"/>
      <c r="AH11" s="329">
        <f>AI11+AJ11</f>
        <v>482000</v>
      </c>
      <c r="AI11" s="329">
        <v>80000</v>
      </c>
      <c r="AJ11" s="329">
        <v>402000</v>
      </c>
    </row>
    <row r="12" spans="1:36" ht="15">
      <c r="A12" s="24" t="s">
        <v>164</v>
      </c>
      <c r="B12" s="25"/>
      <c r="C12" s="84">
        <f t="shared" si="0"/>
        <v>15656000</v>
      </c>
      <c r="D12" s="60">
        <f aca="true" t="shared" si="2" ref="D12:AJ12">SUM(D8:D11)</f>
        <v>3065000</v>
      </c>
      <c r="E12" s="43">
        <f t="shared" si="2"/>
        <v>757000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675000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394000</v>
      </c>
      <c r="P12" s="44">
        <f t="shared" si="2"/>
        <v>0</v>
      </c>
      <c r="Q12" s="44">
        <f t="shared" si="2"/>
        <v>0</v>
      </c>
      <c r="R12" s="44">
        <f t="shared" si="2"/>
        <v>0</v>
      </c>
      <c r="S12" s="44">
        <f t="shared" si="2"/>
        <v>0</v>
      </c>
      <c r="T12" s="44">
        <f t="shared" si="2"/>
        <v>853000</v>
      </c>
      <c r="U12" s="44">
        <f t="shared" si="2"/>
        <v>0</v>
      </c>
      <c r="V12" s="44">
        <f t="shared" si="2"/>
        <v>80000</v>
      </c>
      <c r="W12" s="44">
        <f t="shared" si="2"/>
        <v>109000</v>
      </c>
      <c r="X12" s="44">
        <f t="shared" si="2"/>
        <v>0</v>
      </c>
      <c r="Y12" s="44">
        <f t="shared" si="2"/>
        <v>0</v>
      </c>
      <c r="Z12" s="44">
        <f t="shared" si="2"/>
        <v>197000</v>
      </c>
      <c r="AA12" s="44">
        <f t="shared" si="2"/>
        <v>0</v>
      </c>
      <c r="AB12" s="44">
        <f t="shared" si="2"/>
        <v>0</v>
      </c>
      <c r="AC12" s="44">
        <f t="shared" si="2"/>
        <v>0</v>
      </c>
      <c r="AD12" s="44">
        <f t="shared" si="2"/>
        <v>0</v>
      </c>
      <c r="AE12" s="44">
        <f t="shared" si="2"/>
        <v>0</v>
      </c>
      <c r="AF12" s="44">
        <f t="shared" si="2"/>
        <v>0</v>
      </c>
      <c r="AG12" s="44">
        <f t="shared" si="2"/>
        <v>0</v>
      </c>
      <c r="AH12" s="76">
        <f t="shared" si="2"/>
        <v>12591000</v>
      </c>
      <c r="AI12" s="76">
        <f t="shared" si="2"/>
        <v>2074000</v>
      </c>
      <c r="AJ12" s="76">
        <f t="shared" si="2"/>
        <v>10517000</v>
      </c>
    </row>
    <row r="13" spans="1:34" ht="15">
      <c r="A13" s="20" t="s">
        <v>21</v>
      </c>
      <c r="B13" s="21" t="s">
        <v>20</v>
      </c>
      <c r="C13" s="82">
        <f t="shared" si="0"/>
        <v>50000</v>
      </c>
      <c r="D13" s="58">
        <f aca="true" t="shared" si="3" ref="D13:D44">SUM(E13:AG13)</f>
        <v>50000</v>
      </c>
      <c r="E13" s="40">
        <v>50000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29">
        <f aca="true" t="shared" si="4" ref="AH13:AH44">AI13+AJ13</f>
        <v>0</v>
      </c>
    </row>
    <row r="14" spans="1:34" ht="15">
      <c r="A14" s="20" t="s">
        <v>23</v>
      </c>
      <c r="B14" s="21" t="s">
        <v>22</v>
      </c>
      <c r="C14" s="82">
        <f t="shared" si="0"/>
        <v>0</v>
      </c>
      <c r="D14" s="58">
        <f t="shared" si="3"/>
        <v>0</v>
      </c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29">
        <f t="shared" si="4"/>
        <v>0</v>
      </c>
    </row>
    <row r="15" spans="1:34" ht="15">
      <c r="A15" s="20" t="s">
        <v>25</v>
      </c>
      <c r="B15" s="21" t="s">
        <v>24</v>
      </c>
      <c r="C15" s="82">
        <f t="shared" si="0"/>
        <v>100000</v>
      </c>
      <c r="D15" s="58">
        <f t="shared" si="3"/>
        <v>100000</v>
      </c>
      <c r="E15" s="40">
        <v>80000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>
        <v>20000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29">
        <f t="shared" si="4"/>
        <v>0</v>
      </c>
    </row>
    <row r="16" spans="1:34" ht="15">
      <c r="A16" s="20" t="s">
        <v>98</v>
      </c>
      <c r="B16" s="21">
        <v>53231</v>
      </c>
      <c r="C16" s="82">
        <f t="shared" si="0"/>
        <v>500000</v>
      </c>
      <c r="D16" s="58">
        <f t="shared" si="3"/>
        <v>500000</v>
      </c>
      <c r="E16" s="40"/>
      <c r="F16" s="39">
        <v>100000</v>
      </c>
      <c r="G16" s="39"/>
      <c r="H16" s="39"/>
      <c r="I16" s="39"/>
      <c r="J16" s="39">
        <v>200000</v>
      </c>
      <c r="K16" s="39"/>
      <c r="L16" s="39"/>
      <c r="M16" s="39"/>
      <c r="N16" s="39"/>
      <c r="O16" s="39">
        <v>200000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29">
        <f t="shared" si="4"/>
        <v>0</v>
      </c>
    </row>
    <row r="17" spans="1:34" ht="15">
      <c r="A17" s="20" t="s">
        <v>27</v>
      </c>
      <c r="B17" s="21" t="s">
        <v>26</v>
      </c>
      <c r="C17" s="82">
        <f t="shared" si="0"/>
        <v>140000</v>
      </c>
      <c r="D17" s="58">
        <f t="shared" si="3"/>
        <v>140000</v>
      </c>
      <c r="E17" s="40">
        <v>10000</v>
      </c>
      <c r="F17" s="39"/>
      <c r="G17" s="39"/>
      <c r="H17" s="39"/>
      <c r="I17" s="39"/>
      <c r="J17" s="39">
        <v>100000</v>
      </c>
      <c r="K17" s="39"/>
      <c r="L17" s="39"/>
      <c r="M17" s="39"/>
      <c r="N17" s="39"/>
      <c r="O17" s="39">
        <v>10000</v>
      </c>
      <c r="P17" s="39"/>
      <c r="Q17" s="39"/>
      <c r="R17" s="39"/>
      <c r="S17" s="39"/>
      <c r="T17" s="39">
        <v>10000</v>
      </c>
      <c r="U17" s="39"/>
      <c r="V17" s="39"/>
      <c r="W17" s="39"/>
      <c r="X17" s="39"/>
      <c r="Y17" s="39"/>
      <c r="Z17" s="39">
        <v>10000</v>
      </c>
      <c r="AA17" s="39"/>
      <c r="AB17" s="39"/>
      <c r="AC17" s="39"/>
      <c r="AD17" s="39"/>
      <c r="AE17" s="39"/>
      <c r="AF17" s="39"/>
      <c r="AG17" s="39"/>
      <c r="AH17" s="329">
        <f t="shared" si="4"/>
        <v>0</v>
      </c>
    </row>
    <row r="18" spans="1:36" ht="15">
      <c r="A18" s="20" t="s">
        <v>62</v>
      </c>
      <c r="B18" s="21">
        <v>531311</v>
      </c>
      <c r="C18" s="82">
        <f t="shared" si="0"/>
        <v>590000</v>
      </c>
      <c r="D18" s="58">
        <f t="shared" si="3"/>
        <v>490000</v>
      </c>
      <c r="E18" s="40"/>
      <c r="F18" s="39"/>
      <c r="G18" s="39"/>
      <c r="H18" s="39"/>
      <c r="I18" s="39"/>
      <c r="J18" s="39">
        <v>480000</v>
      </c>
      <c r="K18" s="39"/>
      <c r="L18" s="39"/>
      <c r="M18" s="39"/>
      <c r="N18" s="39"/>
      <c r="O18" s="39"/>
      <c r="P18" s="39"/>
      <c r="Q18" s="39"/>
      <c r="R18" s="39"/>
      <c r="S18" s="39"/>
      <c r="T18" s="39">
        <v>10000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29">
        <f t="shared" si="4"/>
        <v>100000</v>
      </c>
      <c r="AJ18" s="329">
        <v>100000</v>
      </c>
    </row>
    <row r="19" spans="1:36" ht="28.5">
      <c r="A19" s="20" t="s">
        <v>29</v>
      </c>
      <c r="B19" s="21" t="s">
        <v>28</v>
      </c>
      <c r="C19" s="82">
        <f t="shared" si="0"/>
        <v>4096833</v>
      </c>
      <c r="D19" s="58">
        <f t="shared" si="3"/>
        <v>2896833</v>
      </c>
      <c r="E19" s="40">
        <v>726833</v>
      </c>
      <c r="F19" s="39">
        <v>50000</v>
      </c>
      <c r="G19" s="39">
        <v>50000</v>
      </c>
      <c r="H19" s="39"/>
      <c r="I19" s="39"/>
      <c r="J19" s="39">
        <v>700000</v>
      </c>
      <c r="K19" s="39">
        <v>100000</v>
      </c>
      <c r="L19" s="39"/>
      <c r="M19" s="39"/>
      <c r="N19" s="39"/>
      <c r="O19" s="39">
        <v>300000</v>
      </c>
      <c r="P19" s="39">
        <v>100000</v>
      </c>
      <c r="Q19" s="39"/>
      <c r="R19" s="39"/>
      <c r="S19" s="39"/>
      <c r="T19" s="39">
        <v>100000</v>
      </c>
      <c r="U19" s="39">
        <v>100000</v>
      </c>
      <c r="V19" s="39">
        <v>50000</v>
      </c>
      <c r="W19" s="39">
        <v>250000</v>
      </c>
      <c r="X19" s="39"/>
      <c r="Y19" s="39">
        <v>120000</v>
      </c>
      <c r="Z19" s="39">
        <v>50000</v>
      </c>
      <c r="AA19" s="39">
        <v>100000</v>
      </c>
      <c r="AB19" s="39">
        <v>100000</v>
      </c>
      <c r="AC19" s="39"/>
      <c r="AD19" s="39"/>
      <c r="AE19" s="39"/>
      <c r="AF19" s="39"/>
      <c r="AG19" s="39"/>
      <c r="AH19" s="329">
        <f t="shared" si="4"/>
        <v>1200000</v>
      </c>
      <c r="AJ19" s="329">
        <v>1200000</v>
      </c>
    </row>
    <row r="20" spans="1:36" ht="15">
      <c r="A20" s="20" t="s">
        <v>31</v>
      </c>
      <c r="B20" s="21" t="s">
        <v>30</v>
      </c>
      <c r="C20" s="82">
        <f t="shared" si="0"/>
        <v>450000</v>
      </c>
      <c r="D20" s="58">
        <f t="shared" si="3"/>
        <v>0</v>
      </c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29">
        <f t="shared" si="4"/>
        <v>450000</v>
      </c>
      <c r="AJ20" s="329">
        <v>450000</v>
      </c>
    </row>
    <row r="21" spans="1:34" ht="15">
      <c r="A21" s="20" t="s">
        <v>33</v>
      </c>
      <c r="B21" s="21" t="s">
        <v>32</v>
      </c>
      <c r="C21" s="82">
        <f t="shared" si="0"/>
        <v>260000</v>
      </c>
      <c r="D21" s="58">
        <f t="shared" si="3"/>
        <v>260000</v>
      </c>
      <c r="E21" s="40">
        <v>80000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>
        <v>60000</v>
      </c>
      <c r="U21" s="39"/>
      <c r="V21" s="39"/>
      <c r="W21" s="39">
        <v>60000</v>
      </c>
      <c r="X21" s="39"/>
      <c r="Y21" s="39"/>
      <c r="Z21" s="39"/>
      <c r="AA21" s="39">
        <v>30000</v>
      </c>
      <c r="AB21" s="39">
        <v>30000</v>
      </c>
      <c r="AC21" s="39"/>
      <c r="AD21" s="39"/>
      <c r="AE21" s="39"/>
      <c r="AF21" s="39"/>
      <c r="AG21" s="39"/>
      <c r="AH21" s="329">
        <f t="shared" si="4"/>
        <v>0</v>
      </c>
    </row>
    <row r="22" spans="1:36" ht="28.5">
      <c r="A22" s="20" t="s">
        <v>35</v>
      </c>
      <c r="B22" s="21" t="s">
        <v>34</v>
      </c>
      <c r="C22" s="82">
        <f t="shared" si="0"/>
        <v>500000</v>
      </c>
      <c r="D22" s="58">
        <f t="shared" si="3"/>
        <v>0</v>
      </c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29">
        <f t="shared" si="4"/>
        <v>500000</v>
      </c>
      <c r="AJ22" s="329">
        <v>500000</v>
      </c>
    </row>
    <row r="23" spans="1:34" ht="15">
      <c r="A23" s="20" t="s">
        <v>37</v>
      </c>
      <c r="B23" s="21" t="s">
        <v>36</v>
      </c>
      <c r="C23" s="82">
        <f t="shared" si="0"/>
        <v>15000</v>
      </c>
      <c r="D23" s="58">
        <f t="shared" si="3"/>
        <v>15000</v>
      </c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>
        <v>15000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29">
        <f t="shared" si="4"/>
        <v>0</v>
      </c>
    </row>
    <row r="24" spans="1:34" ht="15">
      <c r="A24" s="20" t="s">
        <v>39</v>
      </c>
      <c r="B24" s="21" t="s">
        <v>38</v>
      </c>
      <c r="C24" s="82">
        <f t="shared" si="0"/>
        <v>540000</v>
      </c>
      <c r="D24" s="58">
        <f t="shared" si="3"/>
        <v>540000</v>
      </c>
      <c r="E24" s="40">
        <v>420000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60000</v>
      </c>
      <c r="U24" s="39"/>
      <c r="V24" s="39"/>
      <c r="W24" s="39"/>
      <c r="X24" s="39"/>
      <c r="Y24" s="39">
        <v>30000</v>
      </c>
      <c r="Z24" s="39"/>
      <c r="AA24" s="39">
        <v>15000</v>
      </c>
      <c r="AB24" s="39">
        <v>15000</v>
      </c>
      <c r="AC24" s="39"/>
      <c r="AD24" s="39"/>
      <c r="AE24" s="39"/>
      <c r="AF24" s="39"/>
      <c r="AG24" s="39"/>
      <c r="AH24" s="329">
        <f t="shared" si="4"/>
        <v>0</v>
      </c>
    </row>
    <row r="25" spans="1:34" ht="15">
      <c r="A25" s="20" t="s">
        <v>41</v>
      </c>
      <c r="B25" s="21" t="s">
        <v>40</v>
      </c>
      <c r="C25" s="82">
        <f t="shared" si="0"/>
        <v>3580000</v>
      </c>
      <c r="D25" s="58">
        <f t="shared" si="3"/>
        <v>3580000</v>
      </c>
      <c r="E25" s="40">
        <v>250000</v>
      </c>
      <c r="F25" s="39">
        <v>10000</v>
      </c>
      <c r="G25" s="39">
        <v>70000</v>
      </c>
      <c r="H25" s="39"/>
      <c r="I25" s="39"/>
      <c r="J25" s="39"/>
      <c r="K25" s="39"/>
      <c r="L25" s="39"/>
      <c r="M25" s="39"/>
      <c r="N25" s="39">
        <v>1200000</v>
      </c>
      <c r="O25" s="39">
        <v>50000</v>
      </c>
      <c r="P25" s="39"/>
      <c r="Q25" s="39"/>
      <c r="R25" s="39"/>
      <c r="S25" s="39"/>
      <c r="T25" s="39">
        <v>60000</v>
      </c>
      <c r="U25" s="39">
        <v>400000</v>
      </c>
      <c r="V25" s="39"/>
      <c r="W25" s="39">
        <v>50000</v>
      </c>
      <c r="X25" s="39"/>
      <c r="Y25" s="39">
        <v>440000</v>
      </c>
      <c r="Z25" s="39">
        <v>150000</v>
      </c>
      <c r="AA25" s="39">
        <v>450000</v>
      </c>
      <c r="AB25" s="39">
        <v>450000</v>
      </c>
      <c r="AC25" s="39"/>
      <c r="AD25" s="39"/>
      <c r="AE25" s="39"/>
      <c r="AF25" s="39"/>
      <c r="AG25" s="39"/>
      <c r="AH25" s="329">
        <f t="shared" si="4"/>
        <v>0</v>
      </c>
    </row>
    <row r="26" spans="1:34" ht="15">
      <c r="A26" s="20" t="s">
        <v>43</v>
      </c>
      <c r="B26" s="21" t="s">
        <v>42</v>
      </c>
      <c r="C26" s="82">
        <f t="shared" si="0"/>
        <v>3200000</v>
      </c>
      <c r="D26" s="58">
        <f t="shared" si="3"/>
        <v>3200000</v>
      </c>
      <c r="E26" s="40">
        <v>400000</v>
      </c>
      <c r="F26" s="39"/>
      <c r="G26" s="39">
        <v>100000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>
        <v>150000</v>
      </c>
      <c r="X26" s="39"/>
      <c r="Y26" s="39">
        <v>800000</v>
      </c>
      <c r="Z26" s="39">
        <v>150000</v>
      </c>
      <c r="AA26" s="39">
        <v>800000</v>
      </c>
      <c r="AB26" s="39">
        <v>800000</v>
      </c>
      <c r="AC26" s="39"/>
      <c r="AD26" s="39"/>
      <c r="AE26" s="39"/>
      <c r="AF26" s="39"/>
      <c r="AG26" s="39"/>
      <c r="AH26" s="329">
        <f t="shared" si="4"/>
        <v>0</v>
      </c>
    </row>
    <row r="27" spans="1:34" ht="15">
      <c r="A27" s="20" t="s">
        <v>45</v>
      </c>
      <c r="B27" s="21" t="s">
        <v>44</v>
      </c>
      <c r="C27" s="82">
        <f t="shared" si="0"/>
        <v>445000</v>
      </c>
      <c r="D27" s="58">
        <f t="shared" si="3"/>
        <v>445000</v>
      </c>
      <c r="E27" s="40">
        <v>25000</v>
      </c>
      <c r="F27" s="39">
        <v>10000</v>
      </c>
      <c r="G27" s="39">
        <v>10000</v>
      </c>
      <c r="H27" s="39"/>
      <c r="I27" s="39"/>
      <c r="J27" s="39"/>
      <c r="K27" s="39"/>
      <c r="L27" s="39"/>
      <c r="M27" s="39"/>
      <c r="N27" s="39"/>
      <c r="O27" s="39">
        <v>50000</v>
      </c>
      <c r="P27" s="39"/>
      <c r="Q27" s="39"/>
      <c r="R27" s="39"/>
      <c r="S27" s="39"/>
      <c r="T27" s="39">
        <v>10000</v>
      </c>
      <c r="U27" s="39">
        <v>40000</v>
      </c>
      <c r="V27" s="39"/>
      <c r="W27" s="39">
        <v>30000</v>
      </c>
      <c r="X27" s="39"/>
      <c r="Y27" s="39">
        <v>60000</v>
      </c>
      <c r="Z27" s="39">
        <v>10000</v>
      </c>
      <c r="AA27" s="39">
        <v>100000</v>
      </c>
      <c r="AB27" s="39">
        <v>100000</v>
      </c>
      <c r="AC27" s="39"/>
      <c r="AD27" s="39"/>
      <c r="AE27" s="39"/>
      <c r="AF27" s="39"/>
      <c r="AG27" s="39"/>
      <c r="AH27" s="329">
        <f t="shared" si="4"/>
        <v>0</v>
      </c>
    </row>
    <row r="28" spans="1:34" ht="15">
      <c r="A28" s="20" t="s">
        <v>47</v>
      </c>
      <c r="B28" s="21" t="s">
        <v>46</v>
      </c>
      <c r="C28" s="82">
        <f t="shared" si="0"/>
        <v>100000</v>
      </c>
      <c r="D28" s="58">
        <f t="shared" si="3"/>
        <v>100000</v>
      </c>
      <c r="E28" s="40">
        <v>35000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>
        <v>35000</v>
      </c>
      <c r="X28" s="39"/>
      <c r="Y28" s="39"/>
      <c r="Z28" s="39"/>
      <c r="AA28" s="39">
        <v>15000</v>
      </c>
      <c r="AB28" s="39">
        <v>15000</v>
      </c>
      <c r="AC28" s="39"/>
      <c r="AD28" s="39"/>
      <c r="AE28" s="39"/>
      <c r="AF28" s="39"/>
      <c r="AG28" s="39"/>
      <c r="AH28" s="329">
        <f t="shared" si="4"/>
        <v>0</v>
      </c>
    </row>
    <row r="29" spans="1:36" ht="15">
      <c r="A29" s="20" t="s">
        <v>49</v>
      </c>
      <c r="B29" s="21" t="s">
        <v>48</v>
      </c>
      <c r="C29" s="82">
        <f t="shared" si="0"/>
        <v>3300000</v>
      </c>
      <c r="D29" s="58">
        <f t="shared" si="3"/>
        <v>2880000</v>
      </c>
      <c r="E29" s="40">
        <v>420000</v>
      </c>
      <c r="F29" s="39">
        <v>100000</v>
      </c>
      <c r="G29" s="39">
        <v>150000</v>
      </c>
      <c r="H29" s="39"/>
      <c r="I29" s="39"/>
      <c r="J29" s="39"/>
      <c r="K29" s="39">
        <v>200000</v>
      </c>
      <c r="L29" s="39"/>
      <c r="M29" s="39">
        <v>400000</v>
      </c>
      <c r="N29" s="39">
        <v>500000</v>
      </c>
      <c r="O29" s="39">
        <v>200000</v>
      </c>
      <c r="P29" s="39">
        <v>100000</v>
      </c>
      <c r="Q29" s="39"/>
      <c r="R29" s="39"/>
      <c r="S29" s="39"/>
      <c r="T29" s="39">
        <v>40000</v>
      </c>
      <c r="U29" s="39">
        <v>300000</v>
      </c>
      <c r="V29" s="39">
        <v>50000</v>
      </c>
      <c r="W29" s="39">
        <v>100000</v>
      </c>
      <c r="X29" s="39"/>
      <c r="Y29" s="39">
        <v>70000</v>
      </c>
      <c r="Z29" s="39">
        <v>50000</v>
      </c>
      <c r="AA29" s="39">
        <v>100000</v>
      </c>
      <c r="AB29" s="39">
        <v>100000</v>
      </c>
      <c r="AC29" s="39"/>
      <c r="AD29" s="39"/>
      <c r="AE29" s="39"/>
      <c r="AF29" s="39"/>
      <c r="AG29" s="39"/>
      <c r="AH29" s="329">
        <f t="shared" si="4"/>
        <v>420000</v>
      </c>
      <c r="AJ29" s="329">
        <v>420000</v>
      </c>
    </row>
    <row r="30" spans="1:36" ht="15">
      <c r="A30" s="20" t="s">
        <v>51</v>
      </c>
      <c r="B30" s="21" t="s">
        <v>50</v>
      </c>
      <c r="C30" s="82">
        <f t="shared" si="0"/>
        <v>750000</v>
      </c>
      <c r="D30" s="58">
        <f t="shared" si="3"/>
        <v>0</v>
      </c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29">
        <f t="shared" si="4"/>
        <v>750000</v>
      </c>
      <c r="AJ30" s="329">
        <v>750000</v>
      </c>
    </row>
    <row r="31" spans="1:34" ht="15">
      <c r="A31" s="20" t="s">
        <v>53</v>
      </c>
      <c r="B31" s="21" t="s">
        <v>52</v>
      </c>
      <c r="C31" s="82">
        <f t="shared" si="0"/>
        <v>400000</v>
      </c>
      <c r="D31" s="58">
        <f t="shared" si="3"/>
        <v>400000</v>
      </c>
      <c r="E31" s="40">
        <v>120000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>
        <v>280000</v>
      </c>
      <c r="Z31" s="39"/>
      <c r="AA31" s="39"/>
      <c r="AB31" s="39"/>
      <c r="AC31" s="39"/>
      <c r="AD31" s="39"/>
      <c r="AE31" s="39"/>
      <c r="AF31" s="39"/>
      <c r="AG31" s="39"/>
      <c r="AH31" s="329">
        <f t="shared" si="4"/>
        <v>0</v>
      </c>
    </row>
    <row r="32" spans="1:36" ht="15">
      <c r="A32" s="20" t="s">
        <v>55</v>
      </c>
      <c r="B32" s="21" t="s">
        <v>54</v>
      </c>
      <c r="C32" s="82">
        <f t="shared" si="0"/>
        <v>950000</v>
      </c>
      <c r="D32" s="58">
        <f t="shared" si="3"/>
        <v>0</v>
      </c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29">
        <f t="shared" si="4"/>
        <v>950000</v>
      </c>
      <c r="AJ32" s="329">
        <v>950000</v>
      </c>
    </row>
    <row r="33" spans="1:34" ht="15">
      <c r="A33" s="20" t="s">
        <v>57</v>
      </c>
      <c r="B33" s="21" t="s">
        <v>56</v>
      </c>
      <c r="C33" s="82">
        <f t="shared" si="0"/>
        <v>340000</v>
      </c>
      <c r="D33" s="58">
        <f t="shared" si="3"/>
        <v>340000</v>
      </c>
      <c r="E33" s="40">
        <v>200000</v>
      </c>
      <c r="F33" s="39"/>
      <c r="G33" s="39">
        <v>60000</v>
      </c>
      <c r="H33" s="39"/>
      <c r="I33" s="39"/>
      <c r="J33" s="39"/>
      <c r="K33" s="39"/>
      <c r="L33" s="39"/>
      <c r="M33" s="39"/>
      <c r="N33" s="39"/>
      <c r="O33" s="39">
        <v>50000</v>
      </c>
      <c r="P33" s="39"/>
      <c r="Q33" s="39"/>
      <c r="R33" s="39"/>
      <c r="S33" s="39"/>
      <c r="T33" s="39"/>
      <c r="U33" s="39"/>
      <c r="V33" s="39"/>
      <c r="W33" s="39"/>
      <c r="X33" s="39"/>
      <c r="Y33" s="39">
        <v>30000</v>
      </c>
      <c r="Z33" s="39"/>
      <c r="AA33" s="39"/>
      <c r="AB33" s="39"/>
      <c r="AC33" s="39"/>
      <c r="AD33" s="39"/>
      <c r="AE33" s="39"/>
      <c r="AF33" s="39"/>
      <c r="AG33" s="39"/>
      <c r="AH33" s="329">
        <f t="shared" si="4"/>
        <v>0</v>
      </c>
    </row>
    <row r="34" spans="1:34" ht="15">
      <c r="A34" s="20" t="s">
        <v>59</v>
      </c>
      <c r="B34" s="21" t="s">
        <v>58</v>
      </c>
      <c r="C34" s="82">
        <f aca="true" t="shared" si="5" ref="C34:C65">D34+AH34</f>
        <v>2090000</v>
      </c>
      <c r="D34" s="58">
        <f t="shared" si="3"/>
        <v>2090000</v>
      </c>
      <c r="E34" s="40">
        <v>90000</v>
      </c>
      <c r="F34" s="39">
        <v>270000</v>
      </c>
      <c r="G34" s="39">
        <v>10000</v>
      </c>
      <c r="H34" s="39"/>
      <c r="I34" s="39"/>
      <c r="J34" s="39"/>
      <c r="K34" s="39"/>
      <c r="L34" s="39">
        <v>1600000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>
        <v>40000</v>
      </c>
      <c r="Z34" s="39">
        <v>60000</v>
      </c>
      <c r="AA34" s="39">
        <v>10000</v>
      </c>
      <c r="AB34" s="39">
        <v>10000</v>
      </c>
      <c r="AC34" s="39"/>
      <c r="AD34" s="39"/>
      <c r="AE34" s="39"/>
      <c r="AF34" s="39"/>
      <c r="AG34" s="39"/>
      <c r="AH34" s="329">
        <f t="shared" si="4"/>
        <v>0</v>
      </c>
    </row>
    <row r="35" spans="1:34" ht="15">
      <c r="A35" s="20" t="s">
        <v>61</v>
      </c>
      <c r="B35" s="21" t="s">
        <v>60</v>
      </c>
      <c r="C35" s="82">
        <f t="shared" si="5"/>
        <v>10000</v>
      </c>
      <c r="D35" s="58">
        <f t="shared" si="3"/>
        <v>10000</v>
      </c>
      <c r="E35" s="40">
        <v>10000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29">
        <f t="shared" si="4"/>
        <v>0</v>
      </c>
    </row>
    <row r="36" spans="1:36" ht="15">
      <c r="A36" s="20" t="s">
        <v>64</v>
      </c>
      <c r="B36" s="21" t="s">
        <v>63</v>
      </c>
      <c r="C36" s="82">
        <f t="shared" si="5"/>
        <v>1000000</v>
      </c>
      <c r="D36" s="58">
        <f t="shared" si="3"/>
        <v>900000</v>
      </c>
      <c r="E36" s="40">
        <v>900000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29">
        <f t="shared" si="4"/>
        <v>100000</v>
      </c>
      <c r="AJ36" s="329">
        <v>100000</v>
      </c>
    </row>
    <row r="37" spans="1:36" ht="15">
      <c r="A37" s="20" t="s">
        <v>66</v>
      </c>
      <c r="B37" s="21" t="s">
        <v>65</v>
      </c>
      <c r="C37" s="82">
        <f t="shared" si="5"/>
        <v>2635000</v>
      </c>
      <c r="D37" s="58">
        <f t="shared" si="3"/>
        <v>2385000</v>
      </c>
      <c r="E37" s="40">
        <v>275000</v>
      </c>
      <c r="F37" s="39">
        <v>50000</v>
      </c>
      <c r="G37" s="39">
        <v>50000</v>
      </c>
      <c r="H37" s="39"/>
      <c r="I37" s="39"/>
      <c r="J37" s="39"/>
      <c r="K37" s="39">
        <v>100000</v>
      </c>
      <c r="L37" s="39"/>
      <c r="M37" s="39">
        <v>50000</v>
      </c>
      <c r="N37" s="39"/>
      <c r="O37" s="39">
        <v>1380000</v>
      </c>
      <c r="P37" s="39">
        <v>20000</v>
      </c>
      <c r="Q37" s="39"/>
      <c r="R37" s="39"/>
      <c r="S37" s="39"/>
      <c r="T37" s="39"/>
      <c r="U37" s="39"/>
      <c r="V37" s="39"/>
      <c r="W37" s="39">
        <v>460000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29">
        <f t="shared" si="4"/>
        <v>250000</v>
      </c>
      <c r="AJ37" s="329">
        <v>250000</v>
      </c>
    </row>
    <row r="38" spans="1:36" ht="15">
      <c r="A38" s="20" t="s">
        <v>165</v>
      </c>
      <c r="B38" s="21">
        <v>534111</v>
      </c>
      <c r="C38" s="82">
        <f t="shared" si="5"/>
        <v>245000</v>
      </c>
      <c r="D38" s="58">
        <f t="shared" si="3"/>
        <v>5000</v>
      </c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>
        <v>5000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29">
        <f t="shared" si="4"/>
        <v>240000</v>
      </c>
      <c r="AJ38" s="329">
        <v>240000</v>
      </c>
    </row>
    <row r="39" spans="1:36" ht="28.5">
      <c r="A39" s="20" t="s">
        <v>68</v>
      </c>
      <c r="B39" s="21" t="s">
        <v>67</v>
      </c>
      <c r="C39" s="82">
        <f t="shared" si="5"/>
        <v>6515000</v>
      </c>
      <c r="D39" s="58">
        <f t="shared" si="3"/>
        <v>5465000</v>
      </c>
      <c r="E39" s="40">
        <v>800000</v>
      </c>
      <c r="F39" s="39">
        <v>160000</v>
      </c>
      <c r="G39" s="39">
        <v>120000</v>
      </c>
      <c r="H39" s="39"/>
      <c r="I39" s="39"/>
      <c r="J39" s="39">
        <v>390000</v>
      </c>
      <c r="K39" s="39">
        <v>100000</v>
      </c>
      <c r="L39" s="39">
        <v>432000</v>
      </c>
      <c r="M39" s="39">
        <v>120000</v>
      </c>
      <c r="N39" s="39">
        <v>460000</v>
      </c>
      <c r="O39" s="39">
        <v>610000</v>
      </c>
      <c r="P39" s="39">
        <v>60000</v>
      </c>
      <c r="Q39" s="39"/>
      <c r="R39" s="39"/>
      <c r="S39" s="39"/>
      <c r="T39" s="39">
        <v>100000</v>
      </c>
      <c r="U39" s="39">
        <v>230000</v>
      </c>
      <c r="V39" s="39">
        <v>30000</v>
      </c>
      <c r="W39" s="39">
        <v>338000</v>
      </c>
      <c r="X39" s="39"/>
      <c r="Y39" s="39">
        <v>505000</v>
      </c>
      <c r="Z39" s="39">
        <v>130000</v>
      </c>
      <c r="AA39" s="39">
        <v>440000</v>
      </c>
      <c r="AB39" s="39">
        <v>440000</v>
      </c>
      <c r="AC39" s="39"/>
      <c r="AD39" s="39"/>
      <c r="AE39" s="39"/>
      <c r="AF39" s="39"/>
      <c r="AG39" s="39"/>
      <c r="AH39" s="329">
        <f t="shared" si="4"/>
        <v>1050000</v>
      </c>
      <c r="AJ39" s="329">
        <v>1050000</v>
      </c>
    </row>
    <row r="40" spans="1:34" ht="15">
      <c r="A40" s="20" t="s">
        <v>69</v>
      </c>
      <c r="B40" s="21"/>
      <c r="C40" s="82">
        <f t="shared" si="5"/>
        <v>800000</v>
      </c>
      <c r="D40" s="58">
        <f t="shared" si="3"/>
        <v>800000</v>
      </c>
      <c r="E40" s="40">
        <v>800000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29">
        <f t="shared" si="4"/>
        <v>0</v>
      </c>
    </row>
    <row r="41" spans="1:34" ht="15">
      <c r="A41" s="20" t="s">
        <v>71</v>
      </c>
      <c r="B41" s="21" t="s">
        <v>70</v>
      </c>
      <c r="C41" s="82">
        <f t="shared" si="5"/>
        <v>250000</v>
      </c>
      <c r="D41" s="58">
        <f t="shared" si="3"/>
        <v>250000</v>
      </c>
      <c r="E41" s="40">
        <v>150000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>
        <v>100000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29">
        <f t="shared" si="4"/>
        <v>0</v>
      </c>
    </row>
    <row r="42" spans="1:34" ht="15">
      <c r="A42" s="20" t="s">
        <v>166</v>
      </c>
      <c r="B42" s="21">
        <v>535541</v>
      </c>
      <c r="C42" s="82">
        <f t="shared" si="5"/>
        <v>0</v>
      </c>
      <c r="D42" s="58">
        <f t="shared" si="3"/>
        <v>0</v>
      </c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29">
        <f t="shared" si="4"/>
        <v>0</v>
      </c>
    </row>
    <row r="43" spans="1:34" ht="15">
      <c r="A43" s="20" t="s">
        <v>73</v>
      </c>
      <c r="B43" s="21" t="s">
        <v>72</v>
      </c>
      <c r="C43" s="82">
        <f t="shared" si="5"/>
        <v>0</v>
      </c>
      <c r="D43" s="58">
        <f t="shared" si="3"/>
        <v>0</v>
      </c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29">
        <f t="shared" si="4"/>
        <v>0</v>
      </c>
    </row>
    <row r="44" spans="1:34" ht="28.5">
      <c r="A44" s="20" t="s">
        <v>75</v>
      </c>
      <c r="B44" s="21" t="s">
        <v>74</v>
      </c>
      <c r="C44" s="82">
        <f t="shared" si="5"/>
        <v>0</v>
      </c>
      <c r="D44" s="58">
        <f t="shared" si="3"/>
        <v>0</v>
      </c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29">
        <f t="shared" si="4"/>
        <v>0</v>
      </c>
    </row>
    <row r="45" spans="1:36" ht="15">
      <c r="A45" s="26" t="s">
        <v>167</v>
      </c>
      <c r="B45" s="27"/>
      <c r="C45" s="84">
        <f t="shared" si="5"/>
        <v>33851833</v>
      </c>
      <c r="D45" s="61">
        <f aca="true" t="shared" si="6" ref="D45:AJ45">SUM(D13:D44)</f>
        <v>27841833</v>
      </c>
      <c r="E45" s="45">
        <f t="shared" si="6"/>
        <v>5841833</v>
      </c>
      <c r="F45" s="46">
        <f t="shared" si="6"/>
        <v>750000</v>
      </c>
      <c r="G45" s="46">
        <f t="shared" si="6"/>
        <v>620000</v>
      </c>
      <c r="H45" s="46">
        <f t="shared" si="6"/>
        <v>0</v>
      </c>
      <c r="I45" s="46">
        <f t="shared" si="6"/>
        <v>0</v>
      </c>
      <c r="J45" s="46">
        <f t="shared" si="6"/>
        <v>1870000</v>
      </c>
      <c r="K45" s="46">
        <f t="shared" si="6"/>
        <v>500000</v>
      </c>
      <c r="L45" s="46">
        <f t="shared" si="6"/>
        <v>2032000</v>
      </c>
      <c r="M45" s="46">
        <f t="shared" si="6"/>
        <v>570000</v>
      </c>
      <c r="N45" s="46">
        <f t="shared" si="6"/>
        <v>2160000</v>
      </c>
      <c r="O45" s="46">
        <f t="shared" si="6"/>
        <v>2850000</v>
      </c>
      <c r="P45" s="46">
        <f t="shared" si="6"/>
        <v>280000</v>
      </c>
      <c r="Q45" s="46">
        <f t="shared" si="6"/>
        <v>0</v>
      </c>
      <c r="R45" s="46">
        <f t="shared" si="6"/>
        <v>0</v>
      </c>
      <c r="S45" s="46">
        <f t="shared" si="6"/>
        <v>0</v>
      </c>
      <c r="T45" s="46">
        <f t="shared" si="6"/>
        <v>475000</v>
      </c>
      <c r="U45" s="46">
        <f t="shared" si="6"/>
        <v>1070000</v>
      </c>
      <c r="V45" s="46">
        <f t="shared" si="6"/>
        <v>130000</v>
      </c>
      <c r="W45" s="46">
        <f t="shared" si="6"/>
        <v>1588000</v>
      </c>
      <c r="X45" s="46">
        <f t="shared" si="6"/>
        <v>0</v>
      </c>
      <c r="Y45" s="46">
        <f t="shared" si="6"/>
        <v>2375000</v>
      </c>
      <c r="Z45" s="46">
        <f t="shared" si="6"/>
        <v>610000</v>
      </c>
      <c r="AA45" s="46">
        <f t="shared" si="6"/>
        <v>2060000</v>
      </c>
      <c r="AB45" s="46">
        <f t="shared" si="6"/>
        <v>2060000</v>
      </c>
      <c r="AC45" s="46">
        <f t="shared" si="6"/>
        <v>0</v>
      </c>
      <c r="AD45" s="46">
        <f t="shared" si="6"/>
        <v>0</v>
      </c>
      <c r="AE45" s="46">
        <f t="shared" si="6"/>
        <v>0</v>
      </c>
      <c r="AF45" s="46">
        <f t="shared" si="6"/>
        <v>0</v>
      </c>
      <c r="AG45" s="46">
        <f t="shared" si="6"/>
        <v>0</v>
      </c>
      <c r="AH45" s="77">
        <f t="shared" si="6"/>
        <v>6010000</v>
      </c>
      <c r="AI45" s="77">
        <f t="shared" si="6"/>
        <v>0</v>
      </c>
      <c r="AJ45" s="77">
        <f t="shared" si="6"/>
        <v>6010000</v>
      </c>
    </row>
    <row r="46" spans="1:34" ht="15">
      <c r="A46" s="20" t="s">
        <v>168</v>
      </c>
      <c r="B46" s="21">
        <v>54421</v>
      </c>
      <c r="C46" s="82">
        <f t="shared" si="5"/>
        <v>4000000</v>
      </c>
      <c r="D46" s="58">
        <f>SUM(E46:AG46)</f>
        <v>4000000</v>
      </c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>
        <v>100000</v>
      </c>
      <c r="AD46" s="39">
        <v>200000</v>
      </c>
      <c r="AE46" s="39">
        <v>400000</v>
      </c>
      <c r="AF46" s="39">
        <v>500000</v>
      </c>
      <c r="AG46" s="39">
        <v>2800000</v>
      </c>
      <c r="AH46" s="329">
        <f>AI46+AJ46</f>
        <v>0</v>
      </c>
    </row>
    <row r="47" spans="1:34" ht="15">
      <c r="A47" s="20" t="s">
        <v>169</v>
      </c>
      <c r="B47" s="21">
        <v>54861</v>
      </c>
      <c r="C47" s="82">
        <f t="shared" si="5"/>
        <v>280000</v>
      </c>
      <c r="D47" s="58">
        <f>SUM(E47:AG47)</f>
        <v>280000</v>
      </c>
      <c r="E47" s="4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>
        <v>280000</v>
      </c>
      <c r="AF47" s="39"/>
      <c r="AG47" s="39"/>
      <c r="AH47" s="329">
        <f>AI47+AJ47</f>
        <v>0</v>
      </c>
    </row>
    <row r="48" spans="1:34" ht="15">
      <c r="A48" s="20" t="s">
        <v>77</v>
      </c>
      <c r="B48" s="21" t="s">
        <v>76</v>
      </c>
      <c r="C48" s="82">
        <f t="shared" si="5"/>
        <v>0</v>
      </c>
      <c r="D48" s="58">
        <f>SUM(E48:AG48)</f>
        <v>0</v>
      </c>
      <c r="E48" s="4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29">
        <f>AI48+AJ48</f>
        <v>0</v>
      </c>
    </row>
    <row r="49" spans="1:36" ht="15">
      <c r="A49" s="28" t="s">
        <v>170</v>
      </c>
      <c r="B49" s="29"/>
      <c r="C49" s="84">
        <f t="shared" si="5"/>
        <v>4280000</v>
      </c>
      <c r="D49" s="62">
        <f aca="true" t="shared" si="7" ref="D49:AJ49">SUM(D46:D48)</f>
        <v>4280000</v>
      </c>
      <c r="E49" s="47">
        <f t="shared" si="7"/>
        <v>0</v>
      </c>
      <c r="F49" s="48">
        <f t="shared" si="7"/>
        <v>0</v>
      </c>
      <c r="G49" s="48">
        <f t="shared" si="7"/>
        <v>0</v>
      </c>
      <c r="H49" s="48">
        <f t="shared" si="7"/>
        <v>0</v>
      </c>
      <c r="I49" s="48">
        <f t="shared" si="7"/>
        <v>0</v>
      </c>
      <c r="J49" s="48">
        <f t="shared" si="7"/>
        <v>0</v>
      </c>
      <c r="K49" s="48">
        <f t="shared" si="7"/>
        <v>0</v>
      </c>
      <c r="L49" s="48">
        <f t="shared" si="7"/>
        <v>0</v>
      </c>
      <c r="M49" s="48">
        <f t="shared" si="7"/>
        <v>0</v>
      </c>
      <c r="N49" s="48">
        <f t="shared" si="7"/>
        <v>0</v>
      </c>
      <c r="O49" s="48">
        <f t="shared" si="7"/>
        <v>0</v>
      </c>
      <c r="P49" s="48">
        <f t="shared" si="7"/>
        <v>0</v>
      </c>
      <c r="Q49" s="48">
        <f t="shared" si="7"/>
        <v>0</v>
      </c>
      <c r="R49" s="48">
        <f t="shared" si="7"/>
        <v>0</v>
      </c>
      <c r="S49" s="48">
        <f t="shared" si="7"/>
        <v>0</v>
      </c>
      <c r="T49" s="48">
        <f t="shared" si="7"/>
        <v>0</v>
      </c>
      <c r="U49" s="48">
        <f t="shared" si="7"/>
        <v>0</v>
      </c>
      <c r="V49" s="48">
        <f t="shared" si="7"/>
        <v>0</v>
      </c>
      <c r="W49" s="48">
        <f t="shared" si="7"/>
        <v>0</v>
      </c>
      <c r="X49" s="48">
        <f t="shared" si="7"/>
        <v>0</v>
      </c>
      <c r="Y49" s="48">
        <f t="shared" si="7"/>
        <v>0</v>
      </c>
      <c r="Z49" s="48">
        <f t="shared" si="7"/>
        <v>0</v>
      </c>
      <c r="AA49" s="48">
        <f t="shared" si="7"/>
        <v>0</v>
      </c>
      <c r="AB49" s="48">
        <f t="shared" si="7"/>
        <v>0</v>
      </c>
      <c r="AC49" s="48">
        <f t="shared" si="7"/>
        <v>100000</v>
      </c>
      <c r="AD49" s="48">
        <f t="shared" si="7"/>
        <v>200000</v>
      </c>
      <c r="AE49" s="48">
        <f t="shared" si="7"/>
        <v>680000</v>
      </c>
      <c r="AF49" s="48">
        <f t="shared" si="7"/>
        <v>500000</v>
      </c>
      <c r="AG49" s="48">
        <f t="shared" si="7"/>
        <v>2800000</v>
      </c>
      <c r="AH49" s="78">
        <f t="shared" si="7"/>
        <v>0</v>
      </c>
      <c r="AI49" s="78">
        <f t="shared" si="7"/>
        <v>0</v>
      </c>
      <c r="AJ49" s="78">
        <f t="shared" si="7"/>
        <v>0</v>
      </c>
    </row>
    <row r="50" spans="1:34" ht="28.5">
      <c r="A50" s="20" t="s">
        <v>79</v>
      </c>
      <c r="B50" s="21" t="s">
        <v>78</v>
      </c>
      <c r="C50" s="82">
        <f t="shared" si="5"/>
        <v>0</v>
      </c>
      <c r="D50" s="58">
        <f aca="true" t="shared" si="8" ref="D50:D55">SUM(E50:AG50)</f>
        <v>0</v>
      </c>
      <c r="E50" s="4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29">
        <f aca="true" t="shared" si="9" ref="AH50:AH55">AI50+AJ50</f>
        <v>0</v>
      </c>
    </row>
    <row r="51" spans="1:34" ht="42.75">
      <c r="A51" s="20" t="s">
        <v>81</v>
      </c>
      <c r="B51" s="21" t="s">
        <v>80</v>
      </c>
      <c r="C51" s="82">
        <f t="shared" si="5"/>
        <v>2593000</v>
      </c>
      <c r="D51" s="58">
        <f t="shared" si="8"/>
        <v>2593000</v>
      </c>
      <c r="E51" s="40">
        <v>362000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>
        <v>969000</v>
      </c>
      <c r="Q51" s="39">
        <v>577000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>
        <v>685000</v>
      </c>
      <c r="AH51" s="329">
        <f t="shared" si="9"/>
        <v>0</v>
      </c>
    </row>
    <row r="52" spans="1:34" ht="28.5">
      <c r="A52" s="20" t="s">
        <v>83</v>
      </c>
      <c r="B52" s="21" t="s">
        <v>82</v>
      </c>
      <c r="C52" s="82">
        <f t="shared" si="5"/>
        <v>2526000</v>
      </c>
      <c r="D52" s="58">
        <f t="shared" si="8"/>
        <v>2526000</v>
      </c>
      <c r="E52" s="40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>
        <v>2526000</v>
      </c>
      <c r="Z52" s="39"/>
      <c r="AA52" s="39"/>
      <c r="AB52" s="39"/>
      <c r="AC52" s="39"/>
      <c r="AD52" s="39"/>
      <c r="AE52" s="39"/>
      <c r="AF52" s="39"/>
      <c r="AG52" s="39"/>
      <c r="AH52" s="329">
        <f t="shared" si="9"/>
        <v>0</v>
      </c>
    </row>
    <row r="53" spans="1:34" ht="28.5">
      <c r="A53" s="20" t="s">
        <v>171</v>
      </c>
      <c r="B53" s="21"/>
      <c r="C53" s="82">
        <f t="shared" si="5"/>
        <v>64000</v>
      </c>
      <c r="D53" s="58">
        <f t="shared" si="8"/>
        <v>64000</v>
      </c>
      <c r="E53" s="40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>
        <v>64000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29">
        <f t="shared" si="9"/>
        <v>0</v>
      </c>
    </row>
    <row r="54" spans="1:34" ht="28.5">
      <c r="A54" s="20" t="s">
        <v>85</v>
      </c>
      <c r="B54" s="21" t="s">
        <v>84</v>
      </c>
      <c r="C54" s="82">
        <f t="shared" si="5"/>
        <v>2900000</v>
      </c>
      <c r="D54" s="58">
        <f t="shared" si="8"/>
        <v>2900000</v>
      </c>
      <c r="E54" s="40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>
        <v>1500000</v>
      </c>
      <c r="V54" s="39"/>
      <c r="W54" s="39"/>
      <c r="X54" s="39">
        <v>1400000</v>
      </c>
      <c r="Y54" s="39"/>
      <c r="Z54" s="39"/>
      <c r="AA54" s="39"/>
      <c r="AB54" s="39"/>
      <c r="AC54" s="39"/>
      <c r="AD54" s="39"/>
      <c r="AE54" s="39"/>
      <c r="AF54" s="39"/>
      <c r="AG54" s="39"/>
      <c r="AH54" s="329">
        <f t="shared" si="9"/>
        <v>0</v>
      </c>
    </row>
    <row r="55" spans="1:34" ht="15">
      <c r="A55" s="20" t="s">
        <v>87</v>
      </c>
      <c r="B55" s="21" t="s">
        <v>86</v>
      </c>
      <c r="C55" s="82">
        <f t="shared" si="5"/>
        <v>0</v>
      </c>
      <c r="D55" s="58">
        <f t="shared" si="8"/>
        <v>0</v>
      </c>
      <c r="E55" s="40">
        <v>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29">
        <f t="shared" si="9"/>
        <v>0</v>
      </c>
    </row>
    <row r="56" spans="1:36" ht="15">
      <c r="A56" s="30" t="s">
        <v>172</v>
      </c>
      <c r="B56" s="31"/>
      <c r="C56" s="82">
        <f t="shared" si="5"/>
        <v>8083000</v>
      </c>
      <c r="D56" s="63">
        <f aca="true" t="shared" si="10" ref="D56:AJ56">SUM(D50:D55)</f>
        <v>8083000</v>
      </c>
      <c r="E56" s="49">
        <f t="shared" si="10"/>
        <v>362000</v>
      </c>
      <c r="F56" s="50">
        <f t="shared" si="10"/>
        <v>0</v>
      </c>
      <c r="G56" s="50">
        <f t="shared" si="10"/>
        <v>0</v>
      </c>
      <c r="H56" s="50">
        <f t="shared" si="10"/>
        <v>0</v>
      </c>
      <c r="I56" s="50">
        <f t="shared" si="10"/>
        <v>0</v>
      </c>
      <c r="J56" s="50">
        <f t="shared" si="10"/>
        <v>0</v>
      </c>
      <c r="K56" s="50">
        <f t="shared" si="10"/>
        <v>0</v>
      </c>
      <c r="L56" s="50">
        <f t="shared" si="10"/>
        <v>0</v>
      </c>
      <c r="M56" s="50">
        <f t="shared" si="10"/>
        <v>0</v>
      </c>
      <c r="N56" s="50">
        <f t="shared" si="10"/>
        <v>0</v>
      </c>
      <c r="O56" s="50">
        <f t="shared" si="10"/>
        <v>0</v>
      </c>
      <c r="P56" s="50">
        <f t="shared" si="10"/>
        <v>969000</v>
      </c>
      <c r="Q56" s="50">
        <f t="shared" si="10"/>
        <v>577000</v>
      </c>
      <c r="R56" s="50">
        <f t="shared" si="10"/>
        <v>0</v>
      </c>
      <c r="S56" s="50">
        <f t="shared" si="10"/>
        <v>64000</v>
      </c>
      <c r="T56" s="50">
        <f t="shared" si="10"/>
        <v>0</v>
      </c>
      <c r="U56" s="50">
        <f t="shared" si="10"/>
        <v>1500000</v>
      </c>
      <c r="V56" s="50">
        <f t="shared" si="10"/>
        <v>0</v>
      </c>
      <c r="W56" s="50">
        <f t="shared" si="10"/>
        <v>0</v>
      </c>
      <c r="X56" s="50">
        <f t="shared" si="10"/>
        <v>1400000</v>
      </c>
      <c r="Y56" s="50">
        <f t="shared" si="10"/>
        <v>2526000</v>
      </c>
      <c r="Z56" s="50">
        <f t="shared" si="10"/>
        <v>0</v>
      </c>
      <c r="AA56" s="50">
        <f t="shared" si="10"/>
        <v>0</v>
      </c>
      <c r="AB56" s="50">
        <f t="shared" si="10"/>
        <v>0</v>
      </c>
      <c r="AC56" s="50">
        <f t="shared" si="10"/>
        <v>0</v>
      </c>
      <c r="AD56" s="50">
        <f t="shared" si="10"/>
        <v>0</v>
      </c>
      <c r="AE56" s="50">
        <f t="shared" si="10"/>
        <v>0</v>
      </c>
      <c r="AF56" s="50">
        <f t="shared" si="10"/>
        <v>0</v>
      </c>
      <c r="AG56" s="50">
        <f t="shared" si="10"/>
        <v>685000</v>
      </c>
      <c r="AH56" s="50">
        <f t="shared" si="10"/>
        <v>0</v>
      </c>
      <c r="AI56" s="50">
        <f t="shared" si="10"/>
        <v>0</v>
      </c>
      <c r="AJ56" s="50">
        <f t="shared" si="10"/>
        <v>0</v>
      </c>
    </row>
    <row r="57" spans="1:34" ht="15">
      <c r="A57" s="20" t="s">
        <v>89</v>
      </c>
      <c r="B57" s="21" t="s">
        <v>88</v>
      </c>
      <c r="C57" s="82">
        <f t="shared" si="5"/>
        <v>0</v>
      </c>
      <c r="D57" s="58">
        <f>SUM(E57:AG57)</f>
        <v>0</v>
      </c>
      <c r="E57" s="40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29">
        <f>AI57+AJ57</f>
        <v>0</v>
      </c>
    </row>
    <row r="58" spans="1:34" ht="15">
      <c r="A58" s="20" t="s">
        <v>91</v>
      </c>
      <c r="B58" s="21" t="s">
        <v>90</v>
      </c>
      <c r="C58" s="82">
        <f t="shared" si="5"/>
        <v>0</v>
      </c>
      <c r="D58" s="58">
        <f>SUM(E58:AG58)</f>
        <v>0</v>
      </c>
      <c r="E58" s="4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29">
        <f>AI58+AJ58</f>
        <v>0</v>
      </c>
    </row>
    <row r="59" spans="1:34" ht="15">
      <c r="A59" s="20" t="s">
        <v>93</v>
      </c>
      <c r="B59" s="21" t="s">
        <v>92</v>
      </c>
      <c r="C59" s="82">
        <f t="shared" si="5"/>
        <v>800000</v>
      </c>
      <c r="D59" s="58">
        <f>SUM(E59:AG59)</f>
        <v>800000</v>
      </c>
      <c r="E59" s="40">
        <v>300000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>
        <v>500000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29">
        <f>AI59+AJ59</f>
        <v>0</v>
      </c>
    </row>
    <row r="60" spans="1:34" ht="28.5">
      <c r="A60" s="20" t="s">
        <v>95</v>
      </c>
      <c r="B60" s="21" t="s">
        <v>94</v>
      </c>
      <c r="C60" s="82">
        <f t="shared" si="5"/>
        <v>216000</v>
      </c>
      <c r="D60" s="58">
        <f>SUM(E60:AG60)</f>
        <v>216000</v>
      </c>
      <c r="E60" s="40">
        <v>81000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>
        <v>135000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29">
        <f>AI60+AJ60</f>
        <v>0</v>
      </c>
    </row>
    <row r="61" spans="1:36" ht="15">
      <c r="A61" s="32" t="s">
        <v>173</v>
      </c>
      <c r="B61" s="33"/>
      <c r="C61" s="84">
        <f t="shared" si="5"/>
        <v>1016000</v>
      </c>
      <c r="D61" s="64">
        <f aca="true" t="shared" si="11" ref="D61:AJ61">SUM(D57:D60)</f>
        <v>1016000</v>
      </c>
      <c r="E61" s="51">
        <f t="shared" si="11"/>
        <v>381000</v>
      </c>
      <c r="F61" s="52">
        <f t="shared" si="11"/>
        <v>0</v>
      </c>
      <c r="G61" s="52">
        <f t="shared" si="11"/>
        <v>0</v>
      </c>
      <c r="H61" s="52">
        <f t="shared" si="11"/>
        <v>0</v>
      </c>
      <c r="I61" s="52">
        <f t="shared" si="11"/>
        <v>0</v>
      </c>
      <c r="J61" s="52">
        <f t="shared" si="11"/>
        <v>0</v>
      </c>
      <c r="K61" s="52">
        <f t="shared" si="11"/>
        <v>0</v>
      </c>
      <c r="L61" s="52">
        <f t="shared" si="11"/>
        <v>0</v>
      </c>
      <c r="M61" s="52">
        <f t="shared" si="11"/>
        <v>0</v>
      </c>
      <c r="N61" s="52">
        <f t="shared" si="11"/>
        <v>0</v>
      </c>
      <c r="O61" s="52">
        <f t="shared" si="11"/>
        <v>0</v>
      </c>
      <c r="P61" s="52">
        <f t="shared" si="11"/>
        <v>635000</v>
      </c>
      <c r="Q61" s="52">
        <f t="shared" si="11"/>
        <v>0</v>
      </c>
      <c r="R61" s="52">
        <f t="shared" si="11"/>
        <v>0</v>
      </c>
      <c r="S61" s="52">
        <f t="shared" si="11"/>
        <v>0</v>
      </c>
      <c r="T61" s="52">
        <f t="shared" si="11"/>
        <v>0</v>
      </c>
      <c r="U61" s="52">
        <f t="shared" si="11"/>
        <v>0</v>
      </c>
      <c r="V61" s="52">
        <f t="shared" si="11"/>
        <v>0</v>
      </c>
      <c r="W61" s="52">
        <f t="shared" si="11"/>
        <v>0</v>
      </c>
      <c r="X61" s="52">
        <f t="shared" si="11"/>
        <v>0</v>
      </c>
      <c r="Y61" s="52">
        <f t="shared" si="11"/>
        <v>0</v>
      </c>
      <c r="Z61" s="52">
        <f t="shared" si="11"/>
        <v>0</v>
      </c>
      <c r="AA61" s="52">
        <f t="shared" si="11"/>
        <v>0</v>
      </c>
      <c r="AB61" s="52">
        <f t="shared" si="11"/>
        <v>0</v>
      </c>
      <c r="AC61" s="52">
        <f t="shared" si="11"/>
        <v>0</v>
      </c>
      <c r="AD61" s="52">
        <f t="shared" si="11"/>
        <v>0</v>
      </c>
      <c r="AE61" s="52">
        <f t="shared" si="11"/>
        <v>0</v>
      </c>
      <c r="AF61" s="52">
        <f t="shared" si="11"/>
        <v>0</v>
      </c>
      <c r="AG61" s="52">
        <f t="shared" si="11"/>
        <v>0</v>
      </c>
      <c r="AH61" s="79">
        <f t="shared" si="11"/>
        <v>0</v>
      </c>
      <c r="AI61" s="79">
        <f t="shared" si="11"/>
        <v>0</v>
      </c>
      <c r="AJ61" s="79">
        <f t="shared" si="11"/>
        <v>0</v>
      </c>
    </row>
    <row r="62" spans="1:34" ht="15">
      <c r="A62" s="20" t="s">
        <v>174</v>
      </c>
      <c r="B62" s="21">
        <v>5711</v>
      </c>
      <c r="C62" s="82">
        <f t="shared" si="5"/>
        <v>3580000</v>
      </c>
      <c r="D62" s="58">
        <f>SUM(E62:AG62)</f>
        <v>3580000</v>
      </c>
      <c r="E62" s="40"/>
      <c r="F62" s="39"/>
      <c r="G62" s="39"/>
      <c r="H62" s="39"/>
      <c r="I62" s="39"/>
      <c r="J62" s="39"/>
      <c r="K62" s="39">
        <v>880000</v>
      </c>
      <c r="L62" s="39"/>
      <c r="M62" s="39"/>
      <c r="N62" s="39"/>
      <c r="O62" s="39"/>
      <c r="P62" s="39"/>
      <c r="Q62" s="39"/>
      <c r="R62" s="39"/>
      <c r="S62" s="39"/>
      <c r="T62" s="39">
        <v>700000</v>
      </c>
      <c r="U62" s="39"/>
      <c r="V62" s="39"/>
      <c r="W62" s="39"/>
      <c r="X62" s="39"/>
      <c r="Y62" s="39"/>
      <c r="Z62" s="39"/>
      <c r="AA62" s="39"/>
      <c r="AB62" s="39">
        <v>2000000</v>
      </c>
      <c r="AC62" s="39"/>
      <c r="AD62" s="39"/>
      <c r="AE62" s="39"/>
      <c r="AF62" s="39"/>
      <c r="AG62" s="39"/>
      <c r="AH62" s="329">
        <f>AI62+AJ62</f>
        <v>0</v>
      </c>
    </row>
    <row r="63" spans="1:34" ht="15">
      <c r="A63" s="20" t="s">
        <v>175</v>
      </c>
      <c r="B63" s="21">
        <v>5741</v>
      </c>
      <c r="C63" s="82">
        <f t="shared" si="5"/>
        <v>5500000</v>
      </c>
      <c r="D63" s="58">
        <f>SUM(E63:AG63)</f>
        <v>5500000</v>
      </c>
      <c r="E63" s="40"/>
      <c r="F63" s="39"/>
      <c r="G63" s="39"/>
      <c r="H63" s="39"/>
      <c r="I63" s="39"/>
      <c r="J63" s="39"/>
      <c r="K63" s="39"/>
      <c r="L63" s="39"/>
      <c r="M63" s="39">
        <v>4000000</v>
      </c>
      <c r="N63" s="39">
        <v>1500000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29">
        <f>AI63+AJ63</f>
        <v>0</v>
      </c>
    </row>
    <row r="64" spans="1:34" ht="15">
      <c r="A64" s="20" t="s">
        <v>176</v>
      </c>
      <c r="B64" s="21">
        <v>741</v>
      </c>
      <c r="C64" s="82">
        <f t="shared" si="5"/>
        <v>2448000</v>
      </c>
      <c r="D64" s="58">
        <f>SUM(E64:AG64)</f>
        <v>2448000</v>
      </c>
      <c r="E64" s="40"/>
      <c r="F64" s="39"/>
      <c r="G64" s="39"/>
      <c r="H64" s="39"/>
      <c r="I64" s="39"/>
      <c r="J64" s="39"/>
      <c r="K64" s="39">
        <v>233000</v>
      </c>
      <c r="L64" s="39"/>
      <c r="M64" s="39">
        <v>1080000</v>
      </c>
      <c r="N64" s="39">
        <v>405000</v>
      </c>
      <c r="O64" s="39"/>
      <c r="P64" s="39"/>
      <c r="Q64" s="39"/>
      <c r="R64" s="39"/>
      <c r="S64" s="39"/>
      <c r="T64" s="39">
        <v>190000</v>
      </c>
      <c r="U64" s="39"/>
      <c r="V64" s="39"/>
      <c r="W64" s="39"/>
      <c r="X64" s="39"/>
      <c r="Y64" s="39"/>
      <c r="Z64" s="39"/>
      <c r="AA64" s="39"/>
      <c r="AB64" s="39">
        <v>540000</v>
      </c>
      <c r="AC64" s="39"/>
      <c r="AD64" s="39"/>
      <c r="AE64" s="39"/>
      <c r="AF64" s="39"/>
      <c r="AG64" s="39"/>
      <c r="AH64" s="329">
        <f>AI64+AJ64</f>
        <v>0</v>
      </c>
    </row>
    <row r="65" spans="1:36" ht="15">
      <c r="A65" s="34" t="s">
        <v>177</v>
      </c>
      <c r="B65" s="35"/>
      <c r="C65" s="84">
        <f t="shared" si="5"/>
        <v>11528000</v>
      </c>
      <c r="D65" s="65">
        <f aca="true" t="shared" si="12" ref="D65:AJ65">SUM(D62:D64)</f>
        <v>11528000</v>
      </c>
      <c r="E65" s="53">
        <f t="shared" si="12"/>
        <v>0</v>
      </c>
      <c r="F65" s="54">
        <f t="shared" si="12"/>
        <v>0</v>
      </c>
      <c r="G65" s="54">
        <f t="shared" si="12"/>
        <v>0</v>
      </c>
      <c r="H65" s="54">
        <f t="shared" si="12"/>
        <v>0</v>
      </c>
      <c r="I65" s="54">
        <f t="shared" si="12"/>
        <v>0</v>
      </c>
      <c r="J65" s="54">
        <f t="shared" si="12"/>
        <v>0</v>
      </c>
      <c r="K65" s="54">
        <f t="shared" si="12"/>
        <v>1113000</v>
      </c>
      <c r="L65" s="54">
        <f t="shared" si="12"/>
        <v>0</v>
      </c>
      <c r="M65" s="54">
        <f t="shared" si="12"/>
        <v>5080000</v>
      </c>
      <c r="N65" s="54">
        <f t="shared" si="12"/>
        <v>1905000</v>
      </c>
      <c r="O65" s="54">
        <f t="shared" si="12"/>
        <v>0</v>
      </c>
      <c r="P65" s="54">
        <f t="shared" si="12"/>
        <v>0</v>
      </c>
      <c r="Q65" s="54">
        <f t="shared" si="12"/>
        <v>0</v>
      </c>
      <c r="R65" s="54">
        <f t="shared" si="12"/>
        <v>0</v>
      </c>
      <c r="S65" s="54">
        <f t="shared" si="12"/>
        <v>0</v>
      </c>
      <c r="T65" s="54">
        <f t="shared" si="12"/>
        <v>890000</v>
      </c>
      <c r="U65" s="54">
        <f t="shared" si="12"/>
        <v>0</v>
      </c>
      <c r="V65" s="54">
        <f t="shared" si="12"/>
        <v>0</v>
      </c>
      <c r="W65" s="54">
        <f t="shared" si="12"/>
        <v>0</v>
      </c>
      <c r="X65" s="54">
        <f t="shared" si="12"/>
        <v>0</v>
      </c>
      <c r="Y65" s="54">
        <f t="shared" si="12"/>
        <v>0</v>
      </c>
      <c r="Z65" s="54">
        <f t="shared" si="12"/>
        <v>0</v>
      </c>
      <c r="AA65" s="54">
        <f t="shared" si="12"/>
        <v>0</v>
      </c>
      <c r="AB65" s="54">
        <f t="shared" si="12"/>
        <v>2540000</v>
      </c>
      <c r="AC65" s="54">
        <f t="shared" si="12"/>
        <v>0</v>
      </c>
      <c r="AD65" s="54">
        <f t="shared" si="12"/>
        <v>0</v>
      </c>
      <c r="AE65" s="54">
        <f t="shared" si="12"/>
        <v>0</v>
      </c>
      <c r="AF65" s="54">
        <f t="shared" si="12"/>
        <v>0</v>
      </c>
      <c r="AG65" s="54">
        <f t="shared" si="12"/>
        <v>0</v>
      </c>
      <c r="AH65" s="76">
        <f t="shared" si="12"/>
        <v>0</v>
      </c>
      <c r="AI65" s="76">
        <f t="shared" si="12"/>
        <v>0</v>
      </c>
      <c r="AJ65" s="76">
        <f t="shared" si="12"/>
        <v>0</v>
      </c>
    </row>
    <row r="66" spans="1:34" ht="15">
      <c r="A66" s="20" t="s">
        <v>178</v>
      </c>
      <c r="B66" s="21"/>
      <c r="C66" s="82">
        <v>3576000</v>
      </c>
      <c r="D66" s="58">
        <f>SUM(E66:AG66)</f>
        <v>68933000</v>
      </c>
      <c r="E66" s="55"/>
      <c r="F66" s="39"/>
      <c r="G66" s="39"/>
      <c r="H66" s="39">
        <v>65357000</v>
      </c>
      <c r="I66" s="39">
        <v>3576000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29">
        <f>AI66+AJ66</f>
        <v>0</v>
      </c>
    </row>
    <row r="67" spans="1:36" ht="15">
      <c r="A67" s="36" t="s">
        <v>96</v>
      </c>
      <c r="B67" s="37"/>
      <c r="C67" s="84">
        <f>D67+AH67-H67</f>
        <v>139084833</v>
      </c>
      <c r="D67" s="66">
        <f aca="true" t="shared" si="13" ref="D67:AJ67">SUM(D65,D61,D56,D49,D45,D12,D7)+D66</f>
        <v>138718833</v>
      </c>
      <c r="E67" s="56">
        <f t="shared" si="13"/>
        <v>10119833</v>
      </c>
      <c r="F67" s="57">
        <f t="shared" si="13"/>
        <v>750000</v>
      </c>
      <c r="G67" s="57">
        <f t="shared" si="13"/>
        <v>620000</v>
      </c>
      <c r="H67" s="57">
        <f t="shared" si="13"/>
        <v>65357000</v>
      </c>
      <c r="I67" s="57">
        <f t="shared" si="13"/>
        <v>3576000</v>
      </c>
      <c r="J67" s="57">
        <f t="shared" si="13"/>
        <v>7545000</v>
      </c>
      <c r="K67" s="57">
        <f t="shared" si="13"/>
        <v>1613000</v>
      </c>
      <c r="L67" s="57">
        <f t="shared" si="13"/>
        <v>2032000</v>
      </c>
      <c r="M67" s="57">
        <f t="shared" si="13"/>
        <v>5650000</v>
      </c>
      <c r="N67" s="57">
        <f t="shared" si="13"/>
        <v>4065000</v>
      </c>
      <c r="O67" s="57">
        <f t="shared" si="13"/>
        <v>4672000</v>
      </c>
      <c r="P67" s="57">
        <f t="shared" si="13"/>
        <v>1884000</v>
      </c>
      <c r="Q67" s="57">
        <f t="shared" si="13"/>
        <v>577000</v>
      </c>
      <c r="R67" s="57">
        <f t="shared" si="13"/>
        <v>0</v>
      </c>
      <c r="S67" s="57">
        <f t="shared" si="13"/>
        <v>64000</v>
      </c>
      <c r="T67" s="57">
        <f t="shared" si="13"/>
        <v>5538000</v>
      </c>
      <c r="U67" s="57">
        <f t="shared" si="13"/>
        <v>2570000</v>
      </c>
      <c r="V67" s="57">
        <f t="shared" si="13"/>
        <v>540000</v>
      </c>
      <c r="W67" s="57">
        <f t="shared" si="13"/>
        <v>2099000</v>
      </c>
      <c r="X67" s="57">
        <f t="shared" si="13"/>
        <v>1400000</v>
      </c>
      <c r="Y67" s="57">
        <f t="shared" si="13"/>
        <v>4901000</v>
      </c>
      <c r="Z67" s="57">
        <f t="shared" si="13"/>
        <v>1521000</v>
      </c>
      <c r="AA67" s="57">
        <f t="shared" si="13"/>
        <v>2060000</v>
      </c>
      <c r="AB67" s="57">
        <f t="shared" si="13"/>
        <v>4600000</v>
      </c>
      <c r="AC67" s="57">
        <f t="shared" si="13"/>
        <v>100000</v>
      </c>
      <c r="AD67" s="57">
        <f t="shared" si="13"/>
        <v>200000</v>
      </c>
      <c r="AE67" s="57">
        <f t="shared" si="13"/>
        <v>680000</v>
      </c>
      <c r="AF67" s="57">
        <f t="shared" si="13"/>
        <v>500000</v>
      </c>
      <c r="AG67" s="57">
        <f t="shared" si="13"/>
        <v>3485000</v>
      </c>
      <c r="AH67" s="80">
        <f t="shared" si="13"/>
        <v>65723000</v>
      </c>
      <c r="AI67" s="80">
        <f t="shared" si="13"/>
        <v>9637000</v>
      </c>
      <c r="AJ67" s="80">
        <f t="shared" si="13"/>
        <v>56086000</v>
      </c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K67"/>
  <sheetViews>
    <sheetView zoomScalePageLayoutView="0" workbookViewId="0" topLeftCell="A1">
      <pane xSplit="4" ySplit="8" topLeftCell="Q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67" sqref="R67"/>
    </sheetView>
  </sheetViews>
  <sheetFormatPr defaultColWidth="9.00390625" defaultRowHeight="14.25"/>
  <cols>
    <col min="1" max="1" width="48.125" style="1" customWidth="1"/>
    <col min="2" max="2" width="10.50390625" style="16" customWidth="1"/>
    <col min="3" max="3" width="15.375" style="83" customWidth="1"/>
    <col min="4" max="4" width="20.25390625" style="13" customWidth="1"/>
    <col min="5" max="5" width="12.25390625" style="13" customWidth="1"/>
    <col min="6" max="7" width="9.00390625" style="13" customWidth="1"/>
    <col min="8" max="8" width="9.875" style="13" bestFit="1" customWidth="1"/>
    <col min="9" max="12" width="9.00390625" style="13" customWidth="1"/>
    <col min="13" max="13" width="10.50390625" style="13" customWidth="1"/>
    <col min="14" max="33" width="9.00390625" style="13" customWidth="1"/>
    <col min="34" max="34" width="11.875" style="0" customWidth="1"/>
    <col min="35" max="36" width="9.875" style="0" customWidth="1"/>
    <col min="37" max="37" width="10.875" style="0" customWidth="1"/>
  </cols>
  <sheetData>
    <row r="1" spans="1:37" ht="84">
      <c r="A1" s="17" t="s">
        <v>2</v>
      </c>
      <c r="B1" s="18" t="s">
        <v>1</v>
      </c>
      <c r="C1" s="81" t="s">
        <v>235</v>
      </c>
      <c r="D1" s="19" t="s">
        <v>135</v>
      </c>
      <c r="E1" s="2" t="s">
        <v>0</v>
      </c>
      <c r="F1" s="2" t="s">
        <v>136</v>
      </c>
      <c r="G1" s="3" t="s">
        <v>137</v>
      </c>
      <c r="H1" s="3" t="s">
        <v>138</v>
      </c>
      <c r="I1" s="3" t="s">
        <v>139</v>
      </c>
      <c r="J1" s="3" t="s">
        <v>140</v>
      </c>
      <c r="K1" s="3" t="s">
        <v>141</v>
      </c>
      <c r="L1" s="3" t="s">
        <v>142</v>
      </c>
      <c r="M1" s="3" t="s">
        <v>143</v>
      </c>
      <c r="N1" s="3" t="s">
        <v>144</v>
      </c>
      <c r="O1" s="3" t="s">
        <v>145</v>
      </c>
      <c r="P1" s="3" t="s">
        <v>146</v>
      </c>
      <c r="Q1" s="3" t="s">
        <v>147</v>
      </c>
      <c r="R1" s="3" t="s">
        <v>476</v>
      </c>
      <c r="S1" s="3" t="s">
        <v>148</v>
      </c>
      <c r="T1" s="3" t="s">
        <v>149</v>
      </c>
      <c r="U1" s="3" t="s">
        <v>150</v>
      </c>
      <c r="V1" s="3" t="s">
        <v>151</v>
      </c>
      <c r="W1" s="3" t="s">
        <v>152</v>
      </c>
      <c r="X1" s="3" t="s">
        <v>153</v>
      </c>
      <c r="Y1" s="3" t="s">
        <v>154</v>
      </c>
      <c r="Z1" s="3" t="s">
        <v>155</v>
      </c>
      <c r="AA1" s="3" t="s">
        <v>156</v>
      </c>
      <c r="AB1" s="3" t="s">
        <v>157</v>
      </c>
      <c r="AC1" s="3" t="s">
        <v>158</v>
      </c>
      <c r="AD1" s="4" t="s">
        <v>159</v>
      </c>
      <c r="AE1" s="4" t="s">
        <v>160</v>
      </c>
      <c r="AF1" s="4" t="s">
        <v>161</v>
      </c>
      <c r="AG1" s="4" t="s">
        <v>162</v>
      </c>
      <c r="AH1" s="74" t="s">
        <v>234</v>
      </c>
      <c r="AI1" s="74" t="s">
        <v>232</v>
      </c>
      <c r="AJ1" s="74" t="s">
        <v>492</v>
      </c>
      <c r="AK1" s="74" t="s">
        <v>233</v>
      </c>
    </row>
    <row r="2" spans="1:37" ht="15">
      <c r="A2" s="20" t="s">
        <v>5</v>
      </c>
      <c r="B2" s="21" t="s">
        <v>4</v>
      </c>
      <c r="C2" s="82">
        <f>D2+AH2</f>
        <v>52592854</v>
      </c>
      <c r="D2" s="58">
        <f>SUM(E2:AG2)</f>
        <v>10833795</v>
      </c>
      <c r="E2" s="38">
        <v>726685</v>
      </c>
      <c r="F2" s="39"/>
      <c r="G2" s="39"/>
      <c r="H2" s="39"/>
      <c r="I2" s="39"/>
      <c r="J2" s="39">
        <v>4318000</v>
      </c>
      <c r="K2" s="39"/>
      <c r="L2" s="39"/>
      <c r="M2" s="39"/>
      <c r="N2" s="39"/>
      <c r="O2" s="39">
        <v>1493000</v>
      </c>
      <c r="P2" s="39"/>
      <c r="Q2" s="39"/>
      <c r="R2" s="39"/>
      <c r="S2" s="39"/>
      <c r="T2" s="39">
        <v>3292110</v>
      </c>
      <c r="U2" s="39"/>
      <c r="V2" s="39"/>
      <c r="W2" s="39">
        <v>183000</v>
      </c>
      <c r="X2" s="39"/>
      <c r="Y2" s="39"/>
      <c r="Z2" s="39">
        <v>821000</v>
      </c>
      <c r="AA2" s="39"/>
      <c r="AB2" s="39"/>
      <c r="AC2" s="39"/>
      <c r="AD2" s="39"/>
      <c r="AE2" s="39"/>
      <c r="AF2" s="39"/>
      <c r="AG2" s="39"/>
      <c r="AH2">
        <f>AI2+AK2+AJ2</f>
        <v>41759059</v>
      </c>
      <c r="AI2">
        <v>7318000</v>
      </c>
      <c r="AJ2">
        <v>0</v>
      </c>
      <c r="AK2">
        <v>34441059</v>
      </c>
    </row>
    <row r="3" spans="1:37" ht="15">
      <c r="A3" s="20" t="s">
        <v>7</v>
      </c>
      <c r="B3" s="21" t="s">
        <v>6</v>
      </c>
      <c r="C3" s="82">
        <f aca="true" t="shared" si="0" ref="C3:C65">D3+AH3</f>
        <v>2860000</v>
      </c>
      <c r="D3" s="58">
        <f>SUM(E3:AG3)</f>
        <v>196000</v>
      </c>
      <c r="E3" s="38">
        <v>48000</v>
      </c>
      <c r="F3" s="39"/>
      <c r="G3" s="39"/>
      <c r="H3" s="39"/>
      <c r="I3" s="39"/>
      <c r="J3" s="39"/>
      <c r="K3" s="39"/>
      <c r="L3" s="39"/>
      <c r="M3" s="39"/>
      <c r="N3" s="39"/>
      <c r="O3" s="39">
        <v>0</v>
      </c>
      <c r="P3" s="39"/>
      <c r="Q3" s="39"/>
      <c r="R3" s="39"/>
      <c r="S3" s="39"/>
      <c r="T3" s="39">
        <v>96000</v>
      </c>
      <c r="U3" s="39"/>
      <c r="V3" s="39"/>
      <c r="W3" s="39"/>
      <c r="X3" s="39"/>
      <c r="Y3" s="39"/>
      <c r="Z3" s="39">
        <v>52000</v>
      </c>
      <c r="AA3" s="39"/>
      <c r="AB3" s="39"/>
      <c r="AC3" s="39"/>
      <c r="AD3" s="39"/>
      <c r="AE3" s="39"/>
      <c r="AF3" s="39"/>
      <c r="AG3" s="39"/>
      <c r="AH3">
        <f>AI3+AK3+AJ3</f>
        <v>2664000</v>
      </c>
      <c r="AI3">
        <v>359000</v>
      </c>
      <c r="AK3">
        <v>2305000</v>
      </c>
    </row>
    <row r="4" spans="1:36" ht="15">
      <c r="A4" s="20" t="s">
        <v>9</v>
      </c>
      <c r="B4" s="21" t="s">
        <v>8</v>
      </c>
      <c r="C4" s="82">
        <f t="shared" si="0"/>
        <v>2065000</v>
      </c>
      <c r="D4" s="58">
        <f>SUM(E4:AG4)</f>
        <v>2065000</v>
      </c>
      <c r="E4" s="40">
        <v>2065000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>
        <f>AI4+AK4+AJ4</f>
        <v>0</v>
      </c>
      <c r="AJ4">
        <v>0</v>
      </c>
    </row>
    <row r="5" spans="1:37" ht="15">
      <c r="A5" s="20" t="s">
        <v>110</v>
      </c>
      <c r="B5" s="21"/>
      <c r="C5" s="82">
        <f t="shared" si="0"/>
        <v>912000</v>
      </c>
      <c r="D5" s="58">
        <f>SUM(E5:AG5)</f>
        <v>177000</v>
      </c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>
        <v>177000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>
        <f>AI5+AK5+AJ5</f>
        <v>735000</v>
      </c>
      <c r="AK5">
        <v>735000</v>
      </c>
    </row>
    <row r="6" spans="1:37" ht="15">
      <c r="A6" s="20" t="s">
        <v>11</v>
      </c>
      <c r="B6" s="21" t="s">
        <v>10</v>
      </c>
      <c r="C6" s="82">
        <f t="shared" si="0"/>
        <v>1692673</v>
      </c>
      <c r="D6" s="58">
        <f>SUM(E6:AG6)</f>
        <v>330000</v>
      </c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>
        <v>330000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>
        <f>AI6+AK6+AJ6</f>
        <v>1362673</v>
      </c>
      <c r="AJ6">
        <v>1112923</v>
      </c>
      <c r="AK6">
        <v>249750</v>
      </c>
    </row>
    <row r="7" spans="1:37" ht="15">
      <c r="A7" s="22" t="s">
        <v>163</v>
      </c>
      <c r="B7" s="23"/>
      <c r="C7" s="82">
        <f t="shared" si="0"/>
        <v>60122527</v>
      </c>
      <c r="D7" s="59">
        <f aca="true" t="shared" si="1" ref="D7:AK7">SUM(D2:D6)</f>
        <v>13601795</v>
      </c>
      <c r="E7" s="41">
        <f t="shared" si="1"/>
        <v>2839685</v>
      </c>
      <c r="F7" s="42">
        <f t="shared" si="1"/>
        <v>0</v>
      </c>
      <c r="G7" s="42">
        <f t="shared" si="1"/>
        <v>0</v>
      </c>
      <c r="H7" s="42">
        <f t="shared" si="1"/>
        <v>0</v>
      </c>
      <c r="I7" s="42">
        <f t="shared" si="1"/>
        <v>0</v>
      </c>
      <c r="J7" s="42">
        <f t="shared" si="1"/>
        <v>4318000</v>
      </c>
      <c r="K7" s="42">
        <f t="shared" si="1"/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1493000</v>
      </c>
      <c r="P7" s="42">
        <f t="shared" si="1"/>
        <v>0</v>
      </c>
      <c r="Q7" s="42">
        <f t="shared" si="1"/>
        <v>0</v>
      </c>
      <c r="R7" s="42">
        <f t="shared" si="1"/>
        <v>0</v>
      </c>
      <c r="S7" s="42">
        <f t="shared" si="1"/>
        <v>0</v>
      </c>
      <c r="T7" s="42">
        <f t="shared" si="1"/>
        <v>3565110</v>
      </c>
      <c r="U7" s="42">
        <f t="shared" si="1"/>
        <v>0</v>
      </c>
      <c r="V7" s="42">
        <f t="shared" si="1"/>
        <v>330000</v>
      </c>
      <c r="W7" s="42">
        <f t="shared" si="1"/>
        <v>183000</v>
      </c>
      <c r="X7" s="42">
        <f t="shared" si="1"/>
        <v>0</v>
      </c>
      <c r="Y7" s="42">
        <f t="shared" si="1"/>
        <v>0</v>
      </c>
      <c r="Z7" s="42">
        <f t="shared" si="1"/>
        <v>873000</v>
      </c>
      <c r="AA7" s="42">
        <f t="shared" si="1"/>
        <v>0</v>
      </c>
      <c r="AB7" s="42">
        <f t="shared" si="1"/>
        <v>0</v>
      </c>
      <c r="AC7" s="42">
        <f t="shared" si="1"/>
        <v>0</v>
      </c>
      <c r="AD7" s="42">
        <f t="shared" si="1"/>
        <v>0</v>
      </c>
      <c r="AE7" s="42">
        <f t="shared" si="1"/>
        <v>0</v>
      </c>
      <c r="AF7" s="42">
        <f t="shared" si="1"/>
        <v>0</v>
      </c>
      <c r="AG7" s="42">
        <f t="shared" si="1"/>
        <v>0</v>
      </c>
      <c r="AH7" s="75">
        <f t="shared" si="1"/>
        <v>46520732</v>
      </c>
      <c r="AI7" s="75">
        <f t="shared" si="1"/>
        <v>7677000</v>
      </c>
      <c r="AJ7" s="75">
        <f t="shared" si="1"/>
        <v>1112923</v>
      </c>
      <c r="AK7" s="75">
        <f t="shared" si="1"/>
        <v>37730809</v>
      </c>
    </row>
    <row r="8" spans="1:37" ht="15">
      <c r="A8" s="20" t="s">
        <v>13</v>
      </c>
      <c r="B8" s="21" t="s">
        <v>12</v>
      </c>
      <c r="C8" s="82">
        <f t="shared" si="0"/>
        <v>14440350</v>
      </c>
      <c r="D8" s="58">
        <f>SUM(E8:AG8)</f>
        <v>2941000</v>
      </c>
      <c r="E8" s="40">
        <v>674000</v>
      </c>
      <c r="F8" s="39"/>
      <c r="G8" s="39"/>
      <c r="H8" s="39"/>
      <c r="I8" s="39"/>
      <c r="J8" s="39">
        <v>615000</v>
      </c>
      <c r="K8" s="39"/>
      <c r="L8" s="39"/>
      <c r="M8" s="39"/>
      <c r="N8" s="39"/>
      <c r="O8" s="39">
        <v>403000</v>
      </c>
      <c r="P8" s="39"/>
      <c r="Q8" s="39"/>
      <c r="R8" s="39"/>
      <c r="S8" s="39"/>
      <c r="T8" s="39">
        <v>889000</v>
      </c>
      <c r="U8" s="39"/>
      <c r="V8" s="39">
        <v>88000</v>
      </c>
      <c r="W8" s="39">
        <v>50000</v>
      </c>
      <c r="X8" s="39"/>
      <c r="Y8" s="39"/>
      <c r="Z8" s="39">
        <v>222000</v>
      </c>
      <c r="AA8" s="39"/>
      <c r="AB8" s="39"/>
      <c r="AC8" s="39"/>
      <c r="AD8" s="39"/>
      <c r="AE8" s="39"/>
      <c r="AF8" s="39"/>
      <c r="AG8" s="39"/>
      <c r="AH8">
        <f>AI8+AK8+AJ8</f>
        <v>11499350</v>
      </c>
      <c r="AI8">
        <v>1988000</v>
      </c>
      <c r="AJ8">
        <v>271350</v>
      </c>
      <c r="AK8">
        <v>9240000</v>
      </c>
    </row>
    <row r="9" spans="1:37" ht="15">
      <c r="A9" s="20" t="s">
        <v>15</v>
      </c>
      <c r="B9" s="21" t="s">
        <v>14</v>
      </c>
      <c r="C9" s="82">
        <f t="shared" si="0"/>
        <v>559676</v>
      </c>
      <c r="D9" s="58">
        <f>SUM(E9:AG9)</f>
        <v>33000</v>
      </c>
      <c r="E9" s="40">
        <v>8000</v>
      </c>
      <c r="F9" s="39"/>
      <c r="G9" s="39"/>
      <c r="H9" s="39"/>
      <c r="I9" s="39"/>
      <c r="J9" s="39"/>
      <c r="K9" s="39"/>
      <c r="L9" s="39"/>
      <c r="M9" s="39"/>
      <c r="N9" s="39"/>
      <c r="O9" s="39">
        <v>0</v>
      </c>
      <c r="P9" s="39"/>
      <c r="Q9" s="39"/>
      <c r="R9" s="39"/>
      <c r="S9" s="39"/>
      <c r="T9" s="39">
        <v>16000</v>
      </c>
      <c r="U9" s="39"/>
      <c r="V9" s="39"/>
      <c r="W9" s="39"/>
      <c r="X9" s="39"/>
      <c r="Y9" s="39"/>
      <c r="Z9" s="39">
        <v>9000</v>
      </c>
      <c r="AA9" s="39"/>
      <c r="AB9" s="39"/>
      <c r="AC9" s="39"/>
      <c r="AD9" s="39"/>
      <c r="AE9" s="39"/>
      <c r="AF9" s="39"/>
      <c r="AG9" s="39"/>
      <c r="AH9">
        <f>AI9+AK9+AJ9</f>
        <v>526676</v>
      </c>
      <c r="AI9">
        <v>60000</v>
      </c>
      <c r="AJ9">
        <v>34676</v>
      </c>
      <c r="AK9">
        <v>432000</v>
      </c>
    </row>
    <row r="10" spans="1:37" ht="15">
      <c r="A10" s="20" t="s">
        <v>17</v>
      </c>
      <c r="B10" s="21" t="s">
        <v>16</v>
      </c>
      <c r="C10" s="82">
        <f t="shared" si="0"/>
        <v>52150</v>
      </c>
      <c r="D10" s="58">
        <f>SUM(E10:AG10)</f>
        <v>29150</v>
      </c>
      <c r="E10" s="40">
        <v>17150</v>
      </c>
      <c r="F10" s="39"/>
      <c r="G10" s="39"/>
      <c r="H10" s="39"/>
      <c r="I10" s="39"/>
      <c r="J10" s="39">
        <v>12000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>
        <f>AI10+AK10+AJ10</f>
        <v>23000</v>
      </c>
      <c r="AK10">
        <v>23000</v>
      </c>
    </row>
    <row r="11" spans="1:37" ht="15">
      <c r="A11" s="20" t="s">
        <v>19</v>
      </c>
      <c r="B11" s="21" t="s">
        <v>18</v>
      </c>
      <c r="C11" s="82">
        <f t="shared" si="0"/>
        <v>532264</v>
      </c>
      <c r="D11" s="58">
        <f>SUM(E11:AG11)</f>
        <v>36000</v>
      </c>
      <c r="E11" s="40">
        <v>8000</v>
      </c>
      <c r="F11" s="39"/>
      <c r="G11" s="39"/>
      <c r="H11" s="39"/>
      <c r="I11" s="39"/>
      <c r="J11" s="39"/>
      <c r="K11" s="39"/>
      <c r="L11" s="39"/>
      <c r="M11" s="39"/>
      <c r="N11" s="39"/>
      <c r="O11" s="39">
        <v>0</v>
      </c>
      <c r="P11" s="39"/>
      <c r="Q11" s="39"/>
      <c r="R11" s="39"/>
      <c r="S11" s="39"/>
      <c r="T11" s="39">
        <v>18000</v>
      </c>
      <c r="U11" s="39"/>
      <c r="V11" s="39"/>
      <c r="W11" s="39"/>
      <c r="X11" s="39"/>
      <c r="Y11" s="39"/>
      <c r="Z11" s="39">
        <v>10000</v>
      </c>
      <c r="AA11" s="39"/>
      <c r="AB11" s="39"/>
      <c r="AC11" s="39"/>
      <c r="AD11" s="39"/>
      <c r="AE11" s="39"/>
      <c r="AF11" s="39"/>
      <c r="AG11" s="39"/>
      <c r="AH11">
        <f>AI11+AK11+AJ11</f>
        <v>496264</v>
      </c>
      <c r="AI11">
        <v>62000</v>
      </c>
      <c r="AJ11">
        <v>19264</v>
      </c>
      <c r="AK11">
        <v>415000</v>
      </c>
    </row>
    <row r="12" spans="1:37" ht="15">
      <c r="A12" s="24" t="s">
        <v>164</v>
      </c>
      <c r="B12" s="25"/>
      <c r="C12" s="82">
        <f t="shared" si="0"/>
        <v>15584440</v>
      </c>
      <c r="D12" s="60">
        <f aca="true" t="shared" si="2" ref="D12:AK12">SUM(D8:D11)</f>
        <v>3039150</v>
      </c>
      <c r="E12" s="43">
        <f t="shared" si="2"/>
        <v>707150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627000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403000</v>
      </c>
      <c r="P12" s="44">
        <f t="shared" si="2"/>
        <v>0</v>
      </c>
      <c r="Q12" s="44">
        <f t="shared" si="2"/>
        <v>0</v>
      </c>
      <c r="R12" s="44">
        <f t="shared" si="2"/>
        <v>0</v>
      </c>
      <c r="S12" s="44">
        <f t="shared" si="2"/>
        <v>0</v>
      </c>
      <c r="T12" s="44">
        <f t="shared" si="2"/>
        <v>923000</v>
      </c>
      <c r="U12" s="44">
        <f t="shared" si="2"/>
        <v>0</v>
      </c>
      <c r="V12" s="44">
        <f t="shared" si="2"/>
        <v>88000</v>
      </c>
      <c r="W12" s="44">
        <f t="shared" si="2"/>
        <v>50000</v>
      </c>
      <c r="X12" s="44">
        <f t="shared" si="2"/>
        <v>0</v>
      </c>
      <c r="Y12" s="44">
        <f t="shared" si="2"/>
        <v>0</v>
      </c>
      <c r="Z12" s="44">
        <f t="shared" si="2"/>
        <v>241000</v>
      </c>
      <c r="AA12" s="44">
        <f t="shared" si="2"/>
        <v>0</v>
      </c>
      <c r="AB12" s="44">
        <f t="shared" si="2"/>
        <v>0</v>
      </c>
      <c r="AC12" s="44">
        <f t="shared" si="2"/>
        <v>0</v>
      </c>
      <c r="AD12" s="44">
        <f t="shared" si="2"/>
        <v>0</v>
      </c>
      <c r="AE12" s="44">
        <f t="shared" si="2"/>
        <v>0</v>
      </c>
      <c r="AF12" s="44">
        <f t="shared" si="2"/>
        <v>0</v>
      </c>
      <c r="AG12" s="44">
        <f t="shared" si="2"/>
        <v>0</v>
      </c>
      <c r="AH12" s="76">
        <f t="shared" si="2"/>
        <v>12545290</v>
      </c>
      <c r="AI12" s="76">
        <f t="shared" si="2"/>
        <v>2110000</v>
      </c>
      <c r="AJ12" s="76">
        <f t="shared" si="2"/>
        <v>325290</v>
      </c>
      <c r="AK12" s="76">
        <f t="shared" si="2"/>
        <v>10110000</v>
      </c>
    </row>
    <row r="13" spans="1:37" ht="15">
      <c r="A13" s="20" t="s">
        <v>21</v>
      </c>
      <c r="B13" s="21" t="s">
        <v>20</v>
      </c>
      <c r="C13" s="82">
        <f t="shared" si="0"/>
        <v>17000</v>
      </c>
      <c r="D13" s="58">
        <f aca="true" t="shared" si="3" ref="D13:D44">SUM(E13:AG13)</f>
        <v>12000</v>
      </c>
      <c r="E13" s="40">
        <v>12000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>
        <f>AI13+AK13+AJ13</f>
        <v>5000</v>
      </c>
      <c r="AK13">
        <v>5000</v>
      </c>
    </row>
    <row r="14" spans="1:37" ht="15">
      <c r="A14" s="20" t="s">
        <v>23</v>
      </c>
      <c r="B14" s="21" t="s">
        <v>22</v>
      </c>
      <c r="C14" s="82">
        <f t="shared" si="0"/>
        <v>0</v>
      </c>
      <c r="D14" s="58">
        <f t="shared" si="3"/>
        <v>0</v>
      </c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>
        <f aca="true" t="shared" si="4" ref="AH14:AH44">AI14+AK14+AJ14</f>
        <v>0</v>
      </c>
      <c r="AK14">
        <v>0</v>
      </c>
    </row>
    <row r="15" spans="1:37" ht="15">
      <c r="A15" s="20" t="s">
        <v>25</v>
      </c>
      <c r="B15" s="21" t="s">
        <v>24</v>
      </c>
      <c r="C15" s="82">
        <f t="shared" si="0"/>
        <v>1369454</v>
      </c>
      <c r="D15" s="58">
        <f t="shared" si="3"/>
        <v>67000</v>
      </c>
      <c r="E15" s="40">
        <v>48000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>
        <v>19000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>
        <f t="shared" si="4"/>
        <v>1302454</v>
      </c>
      <c r="AJ15">
        <v>21454</v>
      </c>
      <c r="AK15">
        <v>1281000</v>
      </c>
    </row>
    <row r="16" spans="1:34" ht="15">
      <c r="A16" s="20" t="s">
        <v>98</v>
      </c>
      <c r="B16" s="21">
        <v>53231</v>
      </c>
      <c r="C16" s="82">
        <f t="shared" si="0"/>
        <v>232000</v>
      </c>
      <c r="D16" s="58">
        <f t="shared" si="3"/>
        <v>232000</v>
      </c>
      <c r="E16" s="40"/>
      <c r="F16" s="39">
        <v>24000</v>
      </c>
      <c r="G16" s="39"/>
      <c r="H16" s="39"/>
      <c r="I16" s="39"/>
      <c r="J16" s="39">
        <v>83000</v>
      </c>
      <c r="K16" s="39"/>
      <c r="L16" s="39"/>
      <c r="M16" s="39"/>
      <c r="N16" s="39"/>
      <c r="O16" s="39">
        <v>125000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>
        <f t="shared" si="4"/>
        <v>0</v>
      </c>
    </row>
    <row r="17" spans="1:34" ht="15">
      <c r="A17" s="20" t="s">
        <v>27</v>
      </c>
      <c r="B17" s="21" t="s">
        <v>26</v>
      </c>
      <c r="C17" s="82">
        <f t="shared" si="0"/>
        <v>78000</v>
      </c>
      <c r="D17" s="58">
        <f t="shared" si="3"/>
        <v>78000</v>
      </c>
      <c r="E17" s="40">
        <v>10000</v>
      </c>
      <c r="F17" s="39"/>
      <c r="G17" s="39"/>
      <c r="H17" s="39"/>
      <c r="I17" s="39"/>
      <c r="J17" s="39">
        <v>58000</v>
      </c>
      <c r="K17" s="39"/>
      <c r="L17" s="39"/>
      <c r="M17" s="39"/>
      <c r="N17" s="39"/>
      <c r="O17" s="39">
        <v>1000</v>
      </c>
      <c r="P17" s="39"/>
      <c r="Q17" s="39"/>
      <c r="R17" s="39"/>
      <c r="S17" s="39"/>
      <c r="T17" s="39">
        <v>0</v>
      </c>
      <c r="U17" s="39"/>
      <c r="V17" s="39"/>
      <c r="W17" s="39"/>
      <c r="X17" s="39"/>
      <c r="Y17" s="39"/>
      <c r="Z17" s="39">
        <v>9000</v>
      </c>
      <c r="AA17" s="39"/>
      <c r="AB17" s="39"/>
      <c r="AC17" s="39"/>
      <c r="AD17" s="39"/>
      <c r="AE17" s="39"/>
      <c r="AF17" s="39"/>
      <c r="AG17" s="39"/>
      <c r="AH17">
        <f t="shared" si="4"/>
        <v>0</v>
      </c>
    </row>
    <row r="18" spans="1:37" ht="15">
      <c r="A18" s="20" t="s">
        <v>62</v>
      </c>
      <c r="B18" s="21">
        <v>531311</v>
      </c>
      <c r="C18" s="82">
        <f t="shared" si="0"/>
        <v>480000</v>
      </c>
      <c r="D18" s="58">
        <f t="shared" si="3"/>
        <v>480000</v>
      </c>
      <c r="E18" s="40"/>
      <c r="F18" s="39"/>
      <c r="G18" s="39"/>
      <c r="H18" s="39"/>
      <c r="I18" s="39"/>
      <c r="J18" s="39">
        <v>480000</v>
      </c>
      <c r="K18" s="39"/>
      <c r="L18" s="39"/>
      <c r="M18" s="39"/>
      <c r="N18" s="39"/>
      <c r="O18" s="39"/>
      <c r="P18" s="39"/>
      <c r="Q18" s="39"/>
      <c r="R18" s="39"/>
      <c r="S18" s="39"/>
      <c r="T18" s="39">
        <v>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>
        <f t="shared" si="4"/>
        <v>0</v>
      </c>
      <c r="AK18">
        <v>0</v>
      </c>
    </row>
    <row r="19" spans="1:37" ht="28.5">
      <c r="A19" s="20" t="s">
        <v>29</v>
      </c>
      <c r="B19" s="21" t="s">
        <v>28</v>
      </c>
      <c r="C19" s="82">
        <f t="shared" si="0"/>
        <v>2106000</v>
      </c>
      <c r="D19" s="58">
        <f t="shared" si="3"/>
        <v>2034000</v>
      </c>
      <c r="E19" s="40">
        <v>92000</v>
      </c>
      <c r="F19" s="39">
        <v>19000</v>
      </c>
      <c r="G19" s="39">
        <v>50000</v>
      </c>
      <c r="H19" s="39"/>
      <c r="I19" s="39"/>
      <c r="J19" s="39">
        <v>721000</v>
      </c>
      <c r="K19" s="39">
        <v>100000</v>
      </c>
      <c r="L19" s="39"/>
      <c r="M19" s="39"/>
      <c r="N19" s="39"/>
      <c r="O19" s="39">
        <v>190000</v>
      </c>
      <c r="P19" s="39">
        <v>0</v>
      </c>
      <c r="Q19" s="39"/>
      <c r="R19" s="39"/>
      <c r="S19" s="39"/>
      <c r="T19" s="39">
        <v>37000</v>
      </c>
      <c r="U19" s="39">
        <v>24000</v>
      </c>
      <c r="V19" s="39">
        <v>0</v>
      </c>
      <c r="W19" s="39">
        <v>426000</v>
      </c>
      <c r="X19" s="39"/>
      <c r="Y19" s="39">
        <v>144000</v>
      </c>
      <c r="Z19" s="39">
        <v>6000</v>
      </c>
      <c r="AA19" s="39">
        <v>92000</v>
      </c>
      <c r="AB19" s="39">
        <v>133000</v>
      </c>
      <c r="AC19" s="39"/>
      <c r="AD19" s="39"/>
      <c r="AE19" s="39"/>
      <c r="AF19" s="39"/>
      <c r="AG19" s="39"/>
      <c r="AH19">
        <f t="shared" si="4"/>
        <v>72000</v>
      </c>
      <c r="AK19">
        <v>72000</v>
      </c>
    </row>
    <row r="20" spans="1:37" ht="15">
      <c r="A20" s="20" t="s">
        <v>31</v>
      </c>
      <c r="B20" s="21" t="s">
        <v>30</v>
      </c>
      <c r="C20" s="82">
        <f t="shared" si="0"/>
        <v>1105000</v>
      </c>
      <c r="D20" s="58">
        <f t="shared" si="3"/>
        <v>0</v>
      </c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>
        <f t="shared" si="4"/>
        <v>1105000</v>
      </c>
      <c r="AK20">
        <v>1105000</v>
      </c>
    </row>
    <row r="21" spans="1:34" ht="15">
      <c r="A21" s="20" t="s">
        <v>33</v>
      </c>
      <c r="B21" s="21" t="s">
        <v>32</v>
      </c>
      <c r="C21" s="82">
        <f t="shared" si="0"/>
        <v>214000</v>
      </c>
      <c r="D21" s="58">
        <f t="shared" si="3"/>
        <v>214000</v>
      </c>
      <c r="E21" s="40">
        <v>70000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>
        <v>40000</v>
      </c>
      <c r="U21" s="39"/>
      <c r="V21" s="39"/>
      <c r="W21" s="39">
        <v>40000</v>
      </c>
      <c r="X21" s="39"/>
      <c r="Y21" s="39">
        <v>10000</v>
      </c>
      <c r="Z21" s="39"/>
      <c r="AA21" s="39">
        <v>26000</v>
      </c>
      <c r="AB21" s="39">
        <v>28000</v>
      </c>
      <c r="AC21" s="39"/>
      <c r="AD21" s="39"/>
      <c r="AE21" s="39"/>
      <c r="AF21" s="39"/>
      <c r="AG21" s="39"/>
      <c r="AH21">
        <f t="shared" si="4"/>
        <v>0</v>
      </c>
    </row>
    <row r="22" spans="1:37" ht="28.5">
      <c r="A22" s="20" t="s">
        <v>35</v>
      </c>
      <c r="B22" s="21" t="s">
        <v>34</v>
      </c>
      <c r="C22" s="82">
        <f t="shared" si="0"/>
        <v>0</v>
      </c>
      <c r="D22" s="58">
        <f t="shared" si="3"/>
        <v>0</v>
      </c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>
        <f t="shared" si="4"/>
        <v>0</v>
      </c>
      <c r="AK22">
        <v>0</v>
      </c>
    </row>
    <row r="23" spans="1:34" ht="15">
      <c r="A23" s="20" t="s">
        <v>37</v>
      </c>
      <c r="B23" s="21" t="s">
        <v>36</v>
      </c>
      <c r="C23" s="82">
        <f t="shared" si="0"/>
        <v>9000</v>
      </c>
      <c r="D23" s="58">
        <f t="shared" si="3"/>
        <v>9000</v>
      </c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>
        <v>9000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>
        <f t="shared" si="4"/>
        <v>0</v>
      </c>
    </row>
    <row r="24" spans="1:37" ht="15">
      <c r="A24" s="20" t="s">
        <v>39</v>
      </c>
      <c r="B24" s="21" t="s">
        <v>38</v>
      </c>
      <c r="C24" s="82">
        <f t="shared" si="0"/>
        <v>810000</v>
      </c>
      <c r="D24" s="58">
        <f t="shared" si="3"/>
        <v>367000</v>
      </c>
      <c r="E24" s="40">
        <v>318000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9000</v>
      </c>
      <c r="U24" s="39"/>
      <c r="V24" s="39"/>
      <c r="W24" s="39"/>
      <c r="X24" s="39"/>
      <c r="Y24" s="39">
        <v>18000</v>
      </c>
      <c r="Z24" s="39"/>
      <c r="AA24" s="39">
        <v>11000</v>
      </c>
      <c r="AB24" s="39">
        <v>11000</v>
      </c>
      <c r="AC24" s="39"/>
      <c r="AD24" s="39"/>
      <c r="AE24" s="39"/>
      <c r="AF24" s="39"/>
      <c r="AG24" s="39"/>
      <c r="AH24">
        <f t="shared" si="4"/>
        <v>443000</v>
      </c>
      <c r="AK24">
        <v>443000</v>
      </c>
    </row>
    <row r="25" spans="1:37" ht="15">
      <c r="A25" s="20" t="s">
        <v>41</v>
      </c>
      <c r="B25" s="21" t="s">
        <v>40</v>
      </c>
      <c r="C25" s="82">
        <f t="shared" si="0"/>
        <v>3973000</v>
      </c>
      <c r="D25" s="58">
        <f t="shared" si="3"/>
        <v>3336000</v>
      </c>
      <c r="E25" s="40">
        <v>101000</v>
      </c>
      <c r="F25" s="39">
        <v>2000</v>
      </c>
      <c r="G25" s="39">
        <v>13000</v>
      </c>
      <c r="H25" s="39"/>
      <c r="I25" s="39"/>
      <c r="J25" s="39"/>
      <c r="K25" s="39"/>
      <c r="L25" s="39"/>
      <c r="M25" s="39"/>
      <c r="N25" s="39">
        <v>1873000</v>
      </c>
      <c r="O25" s="39">
        <v>10000</v>
      </c>
      <c r="P25" s="39"/>
      <c r="Q25" s="39"/>
      <c r="R25" s="39"/>
      <c r="S25" s="39"/>
      <c r="T25" s="39">
        <v>11000</v>
      </c>
      <c r="U25" s="39">
        <v>360000</v>
      </c>
      <c r="V25" s="39"/>
      <c r="W25" s="39">
        <v>33000</v>
      </c>
      <c r="X25" s="39"/>
      <c r="Y25" s="39">
        <v>113000</v>
      </c>
      <c r="Z25" s="39">
        <v>98000</v>
      </c>
      <c r="AA25" s="39">
        <v>361000</v>
      </c>
      <c r="AB25" s="39">
        <v>361000</v>
      </c>
      <c r="AC25" s="39"/>
      <c r="AD25" s="39"/>
      <c r="AE25" s="39"/>
      <c r="AF25" s="39"/>
      <c r="AG25" s="39"/>
      <c r="AH25">
        <f t="shared" si="4"/>
        <v>637000</v>
      </c>
      <c r="AK25">
        <v>637000</v>
      </c>
    </row>
    <row r="26" spans="1:37" ht="15">
      <c r="A26" s="20" t="s">
        <v>43</v>
      </c>
      <c r="B26" s="21" t="s">
        <v>42</v>
      </c>
      <c r="C26" s="82">
        <f t="shared" si="0"/>
        <v>6697000</v>
      </c>
      <c r="D26" s="58">
        <f t="shared" si="3"/>
        <v>4844000</v>
      </c>
      <c r="E26" s="40">
        <v>666000</v>
      </c>
      <c r="F26" s="39"/>
      <c r="G26" s="39">
        <v>202000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>
        <v>15000</v>
      </c>
      <c r="X26" s="39"/>
      <c r="Y26" s="39">
        <v>820000</v>
      </c>
      <c r="Z26" s="39">
        <v>97000</v>
      </c>
      <c r="AA26" s="39">
        <v>1572000</v>
      </c>
      <c r="AB26" s="39">
        <v>1472000</v>
      </c>
      <c r="AC26" s="39"/>
      <c r="AD26" s="39"/>
      <c r="AE26" s="39"/>
      <c r="AF26" s="39"/>
      <c r="AG26" s="39"/>
      <c r="AH26">
        <f t="shared" si="4"/>
        <v>1853000</v>
      </c>
      <c r="AK26">
        <v>1853000</v>
      </c>
    </row>
    <row r="27" spans="1:37" ht="15">
      <c r="A27" s="20" t="s">
        <v>45</v>
      </c>
      <c r="B27" s="21" t="s">
        <v>44</v>
      </c>
      <c r="C27" s="82">
        <f t="shared" si="0"/>
        <v>443000</v>
      </c>
      <c r="D27" s="58">
        <f t="shared" si="3"/>
        <v>420000</v>
      </c>
      <c r="E27" s="40">
        <v>20000</v>
      </c>
      <c r="F27" s="39">
        <v>24000</v>
      </c>
      <c r="G27" s="39">
        <v>57000</v>
      </c>
      <c r="H27" s="39"/>
      <c r="I27" s="39"/>
      <c r="J27" s="39"/>
      <c r="K27" s="39"/>
      <c r="L27" s="39"/>
      <c r="M27" s="39"/>
      <c r="N27" s="39"/>
      <c r="O27" s="39">
        <v>50000</v>
      </c>
      <c r="P27" s="39"/>
      <c r="Q27" s="39"/>
      <c r="R27" s="39"/>
      <c r="S27" s="39"/>
      <c r="T27" s="39">
        <v>2000</v>
      </c>
      <c r="U27" s="39">
        <v>32000</v>
      </c>
      <c r="V27" s="39"/>
      <c r="W27" s="39">
        <v>18000</v>
      </c>
      <c r="X27" s="39"/>
      <c r="Y27" s="39">
        <v>63000</v>
      </c>
      <c r="Z27" s="39">
        <v>6000</v>
      </c>
      <c r="AA27" s="39">
        <v>74000</v>
      </c>
      <c r="AB27" s="39">
        <v>74000</v>
      </c>
      <c r="AC27" s="39"/>
      <c r="AD27" s="39"/>
      <c r="AE27" s="39"/>
      <c r="AF27" s="39"/>
      <c r="AG27" s="39"/>
      <c r="AH27">
        <f t="shared" si="4"/>
        <v>23000</v>
      </c>
      <c r="AK27">
        <v>23000</v>
      </c>
    </row>
    <row r="28" spans="1:34" ht="15">
      <c r="A28" s="20" t="s">
        <v>47</v>
      </c>
      <c r="B28" s="21" t="s">
        <v>46</v>
      </c>
      <c r="C28" s="82">
        <f t="shared" si="0"/>
        <v>128000</v>
      </c>
      <c r="D28" s="58">
        <f t="shared" si="3"/>
        <v>128000</v>
      </c>
      <c r="E28" s="40">
        <v>45000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>
        <v>45000</v>
      </c>
      <c r="X28" s="39"/>
      <c r="Y28" s="39"/>
      <c r="Z28" s="39"/>
      <c r="AA28" s="39">
        <v>19000</v>
      </c>
      <c r="AB28" s="39">
        <v>19000</v>
      </c>
      <c r="AC28" s="39"/>
      <c r="AD28" s="39"/>
      <c r="AE28" s="39"/>
      <c r="AF28" s="39"/>
      <c r="AG28" s="39"/>
      <c r="AH28">
        <f t="shared" si="4"/>
        <v>0</v>
      </c>
    </row>
    <row r="29" spans="1:37" ht="15">
      <c r="A29" s="20" t="s">
        <v>49</v>
      </c>
      <c r="B29" s="21" t="s">
        <v>48</v>
      </c>
      <c r="C29" s="82">
        <f t="shared" si="0"/>
        <v>3733000</v>
      </c>
      <c r="D29" s="58">
        <f t="shared" si="3"/>
        <v>3095000</v>
      </c>
      <c r="E29" s="40">
        <v>545000</v>
      </c>
      <c r="F29" s="39">
        <v>56000</v>
      </c>
      <c r="G29" s="39">
        <v>54000</v>
      </c>
      <c r="H29" s="39"/>
      <c r="I29" s="39"/>
      <c r="J29" s="39"/>
      <c r="K29" s="39">
        <v>200000</v>
      </c>
      <c r="L29" s="39"/>
      <c r="M29" s="39">
        <v>405000</v>
      </c>
      <c r="N29" s="39">
        <v>439000</v>
      </c>
      <c r="O29" s="39">
        <v>345000</v>
      </c>
      <c r="P29" s="39">
        <v>15000</v>
      </c>
      <c r="Q29" s="39"/>
      <c r="R29" s="39"/>
      <c r="S29" s="39"/>
      <c r="T29" s="39">
        <v>30000</v>
      </c>
      <c r="U29" s="39">
        <v>0</v>
      </c>
      <c r="V29" s="39">
        <v>0</v>
      </c>
      <c r="W29" s="39">
        <v>560000</v>
      </c>
      <c r="X29" s="39"/>
      <c r="Y29" s="39">
        <v>50000</v>
      </c>
      <c r="Z29" s="39">
        <v>0</v>
      </c>
      <c r="AA29" s="39">
        <v>198000</v>
      </c>
      <c r="AB29" s="39">
        <v>198000</v>
      </c>
      <c r="AC29" s="39"/>
      <c r="AD29" s="39"/>
      <c r="AE29" s="39"/>
      <c r="AF29" s="39"/>
      <c r="AG29" s="39"/>
      <c r="AH29">
        <f t="shared" si="4"/>
        <v>638000</v>
      </c>
      <c r="AK29">
        <v>638000</v>
      </c>
    </row>
    <row r="30" spans="1:37" ht="15">
      <c r="A30" s="20" t="s">
        <v>51</v>
      </c>
      <c r="B30" s="21" t="s">
        <v>50</v>
      </c>
      <c r="C30" s="82">
        <f t="shared" si="0"/>
        <v>716000</v>
      </c>
      <c r="D30" s="58">
        <f t="shared" si="3"/>
        <v>0</v>
      </c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>
        <f t="shared" si="4"/>
        <v>716000</v>
      </c>
      <c r="AK30">
        <v>716000</v>
      </c>
    </row>
    <row r="31" spans="1:37" ht="15">
      <c r="A31" s="20" t="s">
        <v>53</v>
      </c>
      <c r="B31" s="21" t="s">
        <v>52</v>
      </c>
      <c r="C31" s="82">
        <f t="shared" si="0"/>
        <v>648000</v>
      </c>
      <c r="D31" s="58">
        <f t="shared" si="3"/>
        <v>295000</v>
      </c>
      <c r="E31" s="40">
        <v>60000</v>
      </c>
      <c r="F31" s="39"/>
      <c r="G31" s="39"/>
      <c r="H31" s="39"/>
      <c r="I31" s="39"/>
      <c r="J31" s="39">
        <v>54000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>
        <v>181000</v>
      </c>
      <c r="Z31" s="39"/>
      <c r="AA31" s="39"/>
      <c r="AB31" s="39"/>
      <c r="AC31" s="39"/>
      <c r="AD31" s="39"/>
      <c r="AE31" s="39"/>
      <c r="AF31" s="39"/>
      <c r="AG31" s="39"/>
      <c r="AH31">
        <f t="shared" si="4"/>
        <v>353000</v>
      </c>
      <c r="AI31">
        <v>63000</v>
      </c>
      <c r="AK31">
        <v>290000</v>
      </c>
    </row>
    <row r="32" spans="1:37" ht="15">
      <c r="A32" s="20" t="s">
        <v>55</v>
      </c>
      <c r="B32" s="21" t="s">
        <v>54</v>
      </c>
      <c r="C32" s="82">
        <f t="shared" si="0"/>
        <v>760690</v>
      </c>
      <c r="D32" s="58">
        <f t="shared" si="3"/>
        <v>0</v>
      </c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>
        <f t="shared" si="4"/>
        <v>760690</v>
      </c>
      <c r="AJ32">
        <v>16690</v>
      </c>
      <c r="AK32">
        <v>744000</v>
      </c>
    </row>
    <row r="33" spans="1:34" ht="15">
      <c r="A33" s="20" t="s">
        <v>57</v>
      </c>
      <c r="B33" s="21" t="s">
        <v>56</v>
      </c>
      <c r="C33" s="82">
        <f t="shared" si="0"/>
        <v>276000</v>
      </c>
      <c r="D33" s="58">
        <f t="shared" si="3"/>
        <v>276000</v>
      </c>
      <c r="E33" s="40">
        <v>205000</v>
      </c>
      <c r="F33" s="39"/>
      <c r="G33" s="39">
        <v>71000</v>
      </c>
      <c r="H33" s="39"/>
      <c r="I33" s="39"/>
      <c r="J33" s="39"/>
      <c r="K33" s="39"/>
      <c r="L33" s="39"/>
      <c r="M33" s="39"/>
      <c r="N33" s="39"/>
      <c r="O33" s="39">
        <v>0</v>
      </c>
      <c r="P33" s="39"/>
      <c r="Q33" s="39"/>
      <c r="R33" s="39"/>
      <c r="S33" s="39"/>
      <c r="T33" s="39"/>
      <c r="U33" s="39"/>
      <c r="V33" s="39"/>
      <c r="W33" s="39"/>
      <c r="X33" s="39"/>
      <c r="Y33" s="39">
        <v>0</v>
      </c>
      <c r="Z33" s="39"/>
      <c r="AA33" s="39"/>
      <c r="AB33" s="39"/>
      <c r="AC33" s="39"/>
      <c r="AD33" s="39"/>
      <c r="AE33" s="39"/>
      <c r="AF33" s="39"/>
      <c r="AG33" s="39"/>
      <c r="AH33">
        <f t="shared" si="4"/>
        <v>0</v>
      </c>
    </row>
    <row r="34" spans="1:34" ht="15">
      <c r="A34" s="20" t="s">
        <v>59</v>
      </c>
      <c r="B34" s="21" t="s">
        <v>58</v>
      </c>
      <c r="C34" s="82">
        <f t="shared" si="0"/>
        <v>1960000</v>
      </c>
      <c r="D34" s="58">
        <f t="shared" si="3"/>
        <v>1960000</v>
      </c>
      <c r="E34" s="40">
        <v>115000</v>
      </c>
      <c r="F34" s="39">
        <v>210000</v>
      </c>
      <c r="G34" s="39">
        <v>0</v>
      </c>
      <c r="H34" s="39"/>
      <c r="I34" s="39"/>
      <c r="J34" s="39"/>
      <c r="K34" s="39"/>
      <c r="L34" s="39">
        <v>0</v>
      </c>
      <c r="M34" s="39"/>
      <c r="N34" s="39"/>
      <c r="O34" s="39"/>
      <c r="P34" s="39"/>
      <c r="Q34" s="39"/>
      <c r="R34" s="39">
        <v>1353000</v>
      </c>
      <c r="S34" s="39"/>
      <c r="T34" s="39">
        <v>2000</v>
      </c>
      <c r="U34" s="39"/>
      <c r="V34" s="39"/>
      <c r="W34" s="39">
        <v>66000</v>
      </c>
      <c r="X34" s="39"/>
      <c r="Y34" s="39">
        <v>63000</v>
      </c>
      <c r="Z34" s="39">
        <v>34000</v>
      </c>
      <c r="AA34" s="39">
        <v>64000</v>
      </c>
      <c r="AB34" s="39">
        <v>53000</v>
      </c>
      <c r="AC34" s="39"/>
      <c r="AD34" s="39"/>
      <c r="AE34" s="39"/>
      <c r="AF34" s="39"/>
      <c r="AG34" s="39"/>
      <c r="AH34">
        <f t="shared" si="4"/>
        <v>0</v>
      </c>
    </row>
    <row r="35" spans="1:34" ht="15">
      <c r="A35" s="20" t="s">
        <v>61</v>
      </c>
      <c r="B35" s="21" t="s">
        <v>60</v>
      </c>
      <c r="C35" s="82">
        <f t="shared" si="0"/>
        <v>0</v>
      </c>
      <c r="D35" s="58">
        <f t="shared" si="3"/>
        <v>0</v>
      </c>
      <c r="E35" s="40"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>
        <f t="shared" si="4"/>
        <v>0</v>
      </c>
    </row>
    <row r="36" spans="1:37" ht="15">
      <c r="A36" s="20" t="s">
        <v>64</v>
      </c>
      <c r="B36" s="21" t="s">
        <v>63</v>
      </c>
      <c r="C36" s="82">
        <f t="shared" si="0"/>
        <v>875000</v>
      </c>
      <c r="D36" s="58">
        <f t="shared" si="3"/>
        <v>778000</v>
      </c>
      <c r="E36" s="40">
        <v>778000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>
        <f t="shared" si="4"/>
        <v>97000</v>
      </c>
      <c r="AK36">
        <v>97000</v>
      </c>
    </row>
    <row r="37" spans="1:37" ht="15">
      <c r="A37" s="20" t="s">
        <v>66</v>
      </c>
      <c r="B37" s="21" t="s">
        <v>65</v>
      </c>
      <c r="C37" s="82">
        <f t="shared" si="0"/>
        <v>1820000</v>
      </c>
      <c r="D37" s="58">
        <f t="shared" si="3"/>
        <v>1775000</v>
      </c>
      <c r="E37" s="40">
        <v>159000</v>
      </c>
      <c r="F37" s="39">
        <v>50000</v>
      </c>
      <c r="G37" s="39">
        <v>50000</v>
      </c>
      <c r="H37" s="39"/>
      <c r="I37" s="39"/>
      <c r="J37" s="39">
        <v>170000</v>
      </c>
      <c r="K37" s="39">
        <v>100000</v>
      </c>
      <c r="L37" s="39"/>
      <c r="M37" s="39">
        <v>2000</v>
      </c>
      <c r="N37" s="39"/>
      <c r="O37" s="39">
        <v>1178000</v>
      </c>
      <c r="P37" s="39">
        <v>0</v>
      </c>
      <c r="Q37" s="39"/>
      <c r="R37" s="39"/>
      <c r="S37" s="39"/>
      <c r="T37" s="39"/>
      <c r="U37" s="39"/>
      <c r="V37" s="39"/>
      <c r="W37" s="39">
        <v>66000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>
        <f t="shared" si="4"/>
        <v>45000</v>
      </c>
      <c r="AK37">
        <v>45000</v>
      </c>
    </row>
    <row r="38" spans="1:37" ht="15">
      <c r="A38" s="20" t="s">
        <v>165</v>
      </c>
      <c r="B38" s="21">
        <v>534111</v>
      </c>
      <c r="C38" s="82">
        <f t="shared" si="0"/>
        <v>226446</v>
      </c>
      <c r="D38" s="58">
        <f t="shared" si="3"/>
        <v>2000</v>
      </c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>
        <v>2000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>
        <f t="shared" si="4"/>
        <v>224446</v>
      </c>
      <c r="AJ38">
        <v>21446</v>
      </c>
      <c r="AK38">
        <v>203000</v>
      </c>
    </row>
    <row r="39" spans="1:37" ht="28.5">
      <c r="A39" s="20" t="s">
        <v>68</v>
      </c>
      <c r="B39" s="21" t="s">
        <v>67</v>
      </c>
      <c r="C39" s="82">
        <f t="shared" si="0"/>
        <v>5751989</v>
      </c>
      <c r="D39" s="58">
        <f t="shared" si="3"/>
        <v>4569000</v>
      </c>
      <c r="E39" s="40">
        <v>547000</v>
      </c>
      <c r="F39" s="39">
        <v>90000</v>
      </c>
      <c r="G39" s="39">
        <v>99000</v>
      </c>
      <c r="H39" s="39"/>
      <c r="I39" s="39"/>
      <c r="J39" s="39">
        <v>293000</v>
      </c>
      <c r="K39" s="39">
        <v>27000</v>
      </c>
      <c r="L39" s="39">
        <v>0</v>
      </c>
      <c r="M39" s="39">
        <v>110000</v>
      </c>
      <c r="N39" s="39">
        <v>577000</v>
      </c>
      <c r="O39" s="39">
        <v>270000</v>
      </c>
      <c r="P39" s="39">
        <v>0</v>
      </c>
      <c r="Q39" s="39"/>
      <c r="R39" s="39">
        <v>366000</v>
      </c>
      <c r="S39" s="39"/>
      <c r="T39" s="39">
        <v>42000</v>
      </c>
      <c r="U39" s="39">
        <v>103000</v>
      </c>
      <c r="V39" s="39">
        <v>0</v>
      </c>
      <c r="W39" s="39">
        <v>222000</v>
      </c>
      <c r="X39" s="39"/>
      <c r="Y39" s="39">
        <v>378000</v>
      </c>
      <c r="Z39" s="39">
        <v>56000</v>
      </c>
      <c r="AA39" s="39">
        <v>691000</v>
      </c>
      <c r="AB39" s="39">
        <v>698000</v>
      </c>
      <c r="AC39" s="39"/>
      <c r="AD39" s="39"/>
      <c r="AE39" s="39"/>
      <c r="AF39" s="39"/>
      <c r="AG39" s="39"/>
      <c r="AH39">
        <f t="shared" si="4"/>
        <v>1182989</v>
      </c>
      <c r="AI39">
        <v>17010</v>
      </c>
      <c r="AJ39">
        <v>8979</v>
      </c>
      <c r="AK39">
        <v>1157000</v>
      </c>
    </row>
    <row r="40" spans="1:34" ht="15">
      <c r="A40" s="20" t="s">
        <v>69</v>
      </c>
      <c r="B40" s="21"/>
      <c r="C40" s="82">
        <f t="shared" si="0"/>
        <v>1720000</v>
      </c>
      <c r="D40" s="58">
        <f t="shared" si="3"/>
        <v>1720000</v>
      </c>
      <c r="E40" s="40">
        <v>1720000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>
        <f t="shared" si="4"/>
        <v>0</v>
      </c>
    </row>
    <row r="41" spans="1:37" ht="15">
      <c r="A41" s="20" t="s">
        <v>71</v>
      </c>
      <c r="B41" s="21" t="s">
        <v>70</v>
      </c>
      <c r="C41" s="82">
        <f t="shared" si="0"/>
        <v>151000</v>
      </c>
      <c r="D41" s="58">
        <f t="shared" si="3"/>
        <v>150000</v>
      </c>
      <c r="E41" s="40">
        <v>150000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>
        <v>0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>
        <f t="shared" si="4"/>
        <v>1000</v>
      </c>
      <c r="AK41">
        <v>1000</v>
      </c>
    </row>
    <row r="42" spans="1:34" ht="15">
      <c r="A42" s="20" t="s">
        <v>166</v>
      </c>
      <c r="B42" s="21">
        <v>535541</v>
      </c>
      <c r="C42" s="82">
        <f t="shared" si="0"/>
        <v>0</v>
      </c>
      <c r="D42" s="58">
        <f t="shared" si="3"/>
        <v>0</v>
      </c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>
        <f t="shared" si="4"/>
        <v>0</v>
      </c>
    </row>
    <row r="43" spans="1:34" ht="15">
      <c r="A43" s="20" t="s">
        <v>73</v>
      </c>
      <c r="B43" s="21" t="s">
        <v>72</v>
      </c>
      <c r="C43" s="82">
        <f t="shared" si="0"/>
        <v>1000</v>
      </c>
      <c r="D43" s="58">
        <f t="shared" si="3"/>
        <v>1000</v>
      </c>
      <c r="E43" s="40">
        <v>1000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>
        <f t="shared" si="4"/>
        <v>0</v>
      </c>
    </row>
    <row r="44" spans="1:37" ht="28.5">
      <c r="A44" s="20" t="s">
        <v>75</v>
      </c>
      <c r="B44" s="21" t="s">
        <v>74</v>
      </c>
      <c r="C44" s="82">
        <f t="shared" si="0"/>
        <v>74153</v>
      </c>
      <c r="D44" s="58">
        <f t="shared" si="3"/>
        <v>0</v>
      </c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>
        <f t="shared" si="4"/>
        <v>74153</v>
      </c>
      <c r="AJ44">
        <v>69153</v>
      </c>
      <c r="AK44">
        <v>5000</v>
      </c>
    </row>
    <row r="45" spans="1:37" ht="15">
      <c r="A45" s="26" t="s">
        <v>167</v>
      </c>
      <c r="B45" s="27"/>
      <c r="C45" s="82">
        <f t="shared" si="0"/>
        <v>36374732</v>
      </c>
      <c r="D45" s="61">
        <f aca="true" t="shared" si="5" ref="D45:AK45">SUM(D13:D44)</f>
        <v>26842000</v>
      </c>
      <c r="E45" s="45">
        <f t="shared" si="5"/>
        <v>5662000</v>
      </c>
      <c r="F45" s="46">
        <f t="shared" si="5"/>
        <v>475000</v>
      </c>
      <c r="G45" s="46">
        <f t="shared" si="5"/>
        <v>596000</v>
      </c>
      <c r="H45" s="46">
        <f t="shared" si="5"/>
        <v>0</v>
      </c>
      <c r="I45" s="46">
        <f t="shared" si="5"/>
        <v>0</v>
      </c>
      <c r="J45" s="46">
        <f t="shared" si="5"/>
        <v>1859000</v>
      </c>
      <c r="K45" s="46">
        <f t="shared" si="5"/>
        <v>427000</v>
      </c>
      <c r="L45" s="46">
        <f t="shared" si="5"/>
        <v>0</v>
      </c>
      <c r="M45" s="46">
        <f t="shared" si="5"/>
        <v>517000</v>
      </c>
      <c r="N45" s="46">
        <f t="shared" si="5"/>
        <v>2889000</v>
      </c>
      <c r="O45" s="46">
        <f t="shared" si="5"/>
        <v>2169000</v>
      </c>
      <c r="P45" s="46">
        <f t="shared" si="5"/>
        <v>15000</v>
      </c>
      <c r="Q45" s="46">
        <f t="shared" si="5"/>
        <v>0</v>
      </c>
      <c r="R45" s="46">
        <f t="shared" si="5"/>
        <v>1719000</v>
      </c>
      <c r="S45" s="46">
        <f t="shared" si="5"/>
        <v>0</v>
      </c>
      <c r="T45" s="46">
        <f t="shared" si="5"/>
        <v>194000</v>
      </c>
      <c r="U45" s="46">
        <f t="shared" si="5"/>
        <v>519000</v>
      </c>
      <c r="V45" s="46">
        <f t="shared" si="5"/>
        <v>0</v>
      </c>
      <c r="W45" s="46">
        <f t="shared" si="5"/>
        <v>1500000</v>
      </c>
      <c r="X45" s="46">
        <f t="shared" si="5"/>
        <v>0</v>
      </c>
      <c r="Y45" s="46">
        <f t="shared" si="5"/>
        <v>1840000</v>
      </c>
      <c r="Z45" s="46">
        <f t="shared" si="5"/>
        <v>306000</v>
      </c>
      <c r="AA45" s="46">
        <f t="shared" si="5"/>
        <v>3108000</v>
      </c>
      <c r="AB45" s="46">
        <f t="shared" si="5"/>
        <v>3047000</v>
      </c>
      <c r="AC45" s="46">
        <f t="shared" si="5"/>
        <v>0</v>
      </c>
      <c r="AD45" s="46">
        <f t="shared" si="5"/>
        <v>0</v>
      </c>
      <c r="AE45" s="46">
        <f t="shared" si="5"/>
        <v>0</v>
      </c>
      <c r="AF45" s="46">
        <f t="shared" si="5"/>
        <v>0</v>
      </c>
      <c r="AG45" s="46">
        <f t="shared" si="5"/>
        <v>0</v>
      </c>
      <c r="AH45" s="77">
        <f t="shared" si="5"/>
        <v>9532732</v>
      </c>
      <c r="AI45" s="77">
        <f t="shared" si="5"/>
        <v>80010</v>
      </c>
      <c r="AJ45" s="77">
        <f t="shared" si="5"/>
        <v>137722</v>
      </c>
      <c r="AK45" s="77">
        <f t="shared" si="5"/>
        <v>9315000</v>
      </c>
    </row>
    <row r="46" spans="1:34" ht="15">
      <c r="A46" s="20" t="s">
        <v>168</v>
      </c>
      <c r="B46" s="21">
        <v>54421</v>
      </c>
      <c r="C46" s="82">
        <f t="shared" si="0"/>
        <v>3746000</v>
      </c>
      <c r="D46" s="58">
        <f>SUM(E46:AG46)</f>
        <v>3746000</v>
      </c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>
        <v>0</v>
      </c>
      <c r="AD46" s="39">
        <v>0</v>
      </c>
      <c r="AE46" s="39">
        <v>0</v>
      </c>
      <c r="AF46" s="39">
        <v>0</v>
      </c>
      <c r="AG46" s="39">
        <v>3746000</v>
      </c>
      <c r="AH46">
        <f>AI46+AK46+AJ46</f>
        <v>0</v>
      </c>
    </row>
    <row r="47" spans="1:34" ht="15">
      <c r="A47" s="20" t="s">
        <v>169</v>
      </c>
      <c r="B47" s="21">
        <v>54861</v>
      </c>
      <c r="C47" s="82">
        <f t="shared" si="0"/>
        <v>232000</v>
      </c>
      <c r="D47" s="58">
        <f>SUM(E47:AG47)</f>
        <v>232000</v>
      </c>
      <c r="E47" s="4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>
        <v>232000</v>
      </c>
      <c r="AF47" s="39"/>
      <c r="AG47" s="39"/>
      <c r="AH47">
        <f>AI47+AK47+AJ47</f>
        <v>0</v>
      </c>
    </row>
    <row r="48" spans="1:34" ht="15">
      <c r="A48" s="20" t="s">
        <v>77</v>
      </c>
      <c r="B48" s="21" t="s">
        <v>76</v>
      </c>
      <c r="C48" s="82">
        <f t="shared" si="0"/>
        <v>0</v>
      </c>
      <c r="D48" s="58">
        <f>SUM(E48:AG48)</f>
        <v>0</v>
      </c>
      <c r="E48" s="4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>
        <f>AI48+AK48+AJ48</f>
        <v>0</v>
      </c>
    </row>
    <row r="49" spans="1:37" ht="15">
      <c r="A49" s="28" t="s">
        <v>170</v>
      </c>
      <c r="B49" s="29"/>
      <c r="C49" s="82">
        <f t="shared" si="0"/>
        <v>3978000</v>
      </c>
      <c r="D49" s="62">
        <f aca="true" t="shared" si="6" ref="D49:AK49">SUM(D46:D48)</f>
        <v>3978000</v>
      </c>
      <c r="E49" s="47">
        <f t="shared" si="6"/>
        <v>0</v>
      </c>
      <c r="F49" s="48">
        <f t="shared" si="6"/>
        <v>0</v>
      </c>
      <c r="G49" s="48">
        <f t="shared" si="6"/>
        <v>0</v>
      </c>
      <c r="H49" s="48">
        <f t="shared" si="6"/>
        <v>0</v>
      </c>
      <c r="I49" s="48">
        <f t="shared" si="6"/>
        <v>0</v>
      </c>
      <c r="J49" s="48">
        <f t="shared" si="6"/>
        <v>0</v>
      </c>
      <c r="K49" s="48">
        <f t="shared" si="6"/>
        <v>0</v>
      </c>
      <c r="L49" s="48">
        <f t="shared" si="6"/>
        <v>0</v>
      </c>
      <c r="M49" s="48">
        <f t="shared" si="6"/>
        <v>0</v>
      </c>
      <c r="N49" s="48">
        <f t="shared" si="6"/>
        <v>0</v>
      </c>
      <c r="O49" s="48">
        <f t="shared" si="6"/>
        <v>0</v>
      </c>
      <c r="P49" s="48">
        <f t="shared" si="6"/>
        <v>0</v>
      </c>
      <c r="Q49" s="48">
        <f t="shared" si="6"/>
        <v>0</v>
      </c>
      <c r="R49" s="48">
        <f t="shared" si="6"/>
        <v>0</v>
      </c>
      <c r="S49" s="48">
        <f t="shared" si="6"/>
        <v>0</v>
      </c>
      <c r="T49" s="48">
        <f t="shared" si="6"/>
        <v>0</v>
      </c>
      <c r="U49" s="48">
        <f t="shared" si="6"/>
        <v>0</v>
      </c>
      <c r="V49" s="48">
        <f t="shared" si="6"/>
        <v>0</v>
      </c>
      <c r="W49" s="48">
        <f t="shared" si="6"/>
        <v>0</v>
      </c>
      <c r="X49" s="48">
        <f t="shared" si="6"/>
        <v>0</v>
      </c>
      <c r="Y49" s="48">
        <f t="shared" si="6"/>
        <v>0</v>
      </c>
      <c r="Z49" s="48">
        <f t="shared" si="6"/>
        <v>0</v>
      </c>
      <c r="AA49" s="48">
        <f t="shared" si="6"/>
        <v>0</v>
      </c>
      <c r="AB49" s="48">
        <f t="shared" si="6"/>
        <v>0</v>
      </c>
      <c r="AC49" s="48">
        <f t="shared" si="6"/>
        <v>0</v>
      </c>
      <c r="AD49" s="48">
        <f t="shared" si="6"/>
        <v>0</v>
      </c>
      <c r="AE49" s="48">
        <f t="shared" si="6"/>
        <v>232000</v>
      </c>
      <c r="AF49" s="48">
        <f t="shared" si="6"/>
        <v>0</v>
      </c>
      <c r="AG49" s="48">
        <f t="shared" si="6"/>
        <v>3746000</v>
      </c>
      <c r="AH49" s="78">
        <f t="shared" si="6"/>
        <v>0</v>
      </c>
      <c r="AI49" s="78">
        <f t="shared" si="6"/>
        <v>0</v>
      </c>
      <c r="AJ49" s="78">
        <f t="shared" si="6"/>
        <v>0</v>
      </c>
      <c r="AK49" s="78">
        <f t="shared" si="6"/>
        <v>0</v>
      </c>
    </row>
    <row r="50" spans="1:34" ht="28.5">
      <c r="A50" s="20" t="s">
        <v>79</v>
      </c>
      <c r="B50" s="21" t="s">
        <v>78</v>
      </c>
      <c r="C50" s="82">
        <f t="shared" si="0"/>
        <v>640357</v>
      </c>
      <c r="D50" s="58">
        <f aca="true" t="shared" si="7" ref="D50:D55">SUM(E50:AG50)</f>
        <v>640357</v>
      </c>
      <c r="E50" s="40"/>
      <c r="F50" s="39"/>
      <c r="G50" s="39"/>
      <c r="H50" s="39"/>
      <c r="I50" s="39">
        <v>640357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>
        <f aca="true" t="shared" si="8" ref="AH50:AH55">AI50+AK50+AJ50</f>
        <v>0</v>
      </c>
    </row>
    <row r="51" spans="1:34" ht="42.75">
      <c r="A51" s="20" t="s">
        <v>81</v>
      </c>
      <c r="B51" s="21" t="s">
        <v>80</v>
      </c>
      <c r="C51" s="82">
        <f t="shared" si="0"/>
        <v>1567410</v>
      </c>
      <c r="D51" s="58">
        <f t="shared" si="7"/>
        <v>1567410</v>
      </c>
      <c r="E51" s="40">
        <v>137410</v>
      </c>
      <c r="F51" s="39"/>
      <c r="G51" s="39"/>
      <c r="H51" s="39">
        <v>852000</v>
      </c>
      <c r="I51" s="39"/>
      <c r="J51" s="39"/>
      <c r="K51" s="39"/>
      <c r="L51" s="39"/>
      <c r="M51" s="39"/>
      <c r="N51" s="39"/>
      <c r="O51" s="39"/>
      <c r="P51" s="39">
        <v>0</v>
      </c>
      <c r="Q51" s="39">
        <v>578000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>
        <v>0</v>
      </c>
      <c r="AH51">
        <f t="shared" si="8"/>
        <v>0</v>
      </c>
    </row>
    <row r="52" spans="1:34" ht="28.5">
      <c r="A52" s="20" t="s">
        <v>83</v>
      </c>
      <c r="B52" s="21" t="s">
        <v>82</v>
      </c>
      <c r="C52" s="82">
        <f t="shared" si="0"/>
        <v>0</v>
      </c>
      <c r="D52" s="58">
        <f t="shared" si="7"/>
        <v>0</v>
      </c>
      <c r="E52" s="40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>
        <v>0</v>
      </c>
      <c r="Z52" s="39"/>
      <c r="AA52" s="39"/>
      <c r="AB52" s="39"/>
      <c r="AC52" s="39"/>
      <c r="AD52" s="39"/>
      <c r="AE52" s="39"/>
      <c r="AF52" s="39"/>
      <c r="AG52" s="39"/>
      <c r="AH52">
        <f t="shared" si="8"/>
        <v>0</v>
      </c>
    </row>
    <row r="53" spans="1:34" ht="28.5">
      <c r="A53" s="20" t="s">
        <v>171</v>
      </c>
      <c r="B53" s="21"/>
      <c r="C53" s="82">
        <f t="shared" si="0"/>
        <v>1508000</v>
      </c>
      <c r="D53" s="58">
        <f t="shared" si="7"/>
        <v>1508000</v>
      </c>
      <c r="E53" s="40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>
        <v>966000</v>
      </c>
      <c r="Q53" s="39"/>
      <c r="R53" s="39"/>
      <c r="S53" s="39">
        <v>62000</v>
      </c>
      <c r="T53" s="39"/>
      <c r="U53" s="39"/>
      <c r="V53" s="39"/>
      <c r="W53" s="39"/>
      <c r="X53" s="39">
        <v>480000</v>
      </c>
      <c r="Y53" s="39"/>
      <c r="Z53" s="39"/>
      <c r="AA53" s="39"/>
      <c r="AB53" s="39"/>
      <c r="AC53" s="39"/>
      <c r="AD53" s="39"/>
      <c r="AE53" s="39"/>
      <c r="AF53" s="39"/>
      <c r="AG53" s="39"/>
      <c r="AH53">
        <f t="shared" si="8"/>
        <v>0</v>
      </c>
    </row>
    <row r="54" spans="1:34" ht="28.5">
      <c r="A54" s="20" t="s">
        <v>85</v>
      </c>
      <c r="B54" s="21" t="s">
        <v>84</v>
      </c>
      <c r="C54" s="82">
        <f t="shared" si="0"/>
        <v>3310000</v>
      </c>
      <c r="D54" s="58">
        <f t="shared" si="7"/>
        <v>3310000</v>
      </c>
      <c r="E54" s="40">
        <v>0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>
        <v>2130000</v>
      </c>
      <c r="V54" s="39"/>
      <c r="W54" s="39"/>
      <c r="X54" s="39">
        <v>1180000</v>
      </c>
      <c r="Y54" s="39"/>
      <c r="Z54" s="39"/>
      <c r="AA54" s="39"/>
      <c r="AB54" s="39"/>
      <c r="AC54" s="39"/>
      <c r="AD54" s="39"/>
      <c r="AE54" s="39"/>
      <c r="AF54" s="39"/>
      <c r="AG54" s="39"/>
      <c r="AH54">
        <f t="shared" si="8"/>
        <v>0</v>
      </c>
    </row>
    <row r="55" spans="1:34" ht="15">
      <c r="A55" s="20" t="s">
        <v>87</v>
      </c>
      <c r="B55" s="21" t="s">
        <v>86</v>
      </c>
      <c r="C55" s="82">
        <f t="shared" si="0"/>
        <v>0</v>
      </c>
      <c r="D55" s="58">
        <f t="shared" si="7"/>
        <v>0</v>
      </c>
      <c r="E55" s="40">
        <v>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>
        <f t="shared" si="8"/>
        <v>0</v>
      </c>
    </row>
    <row r="56" spans="1:37" ht="15">
      <c r="A56" s="30" t="s">
        <v>172</v>
      </c>
      <c r="B56" s="31"/>
      <c r="C56" s="82">
        <f t="shared" si="0"/>
        <v>7025767</v>
      </c>
      <c r="D56" s="63">
        <f aca="true" t="shared" si="9" ref="D56:AK56">SUM(D50:D55)</f>
        <v>7025767</v>
      </c>
      <c r="E56" s="49">
        <f t="shared" si="9"/>
        <v>137410</v>
      </c>
      <c r="F56" s="50">
        <f t="shared" si="9"/>
        <v>0</v>
      </c>
      <c r="G56" s="50">
        <f t="shared" si="9"/>
        <v>0</v>
      </c>
      <c r="H56" s="50">
        <f t="shared" si="9"/>
        <v>852000</v>
      </c>
      <c r="I56" s="50">
        <f t="shared" si="9"/>
        <v>640357</v>
      </c>
      <c r="J56" s="50">
        <f t="shared" si="9"/>
        <v>0</v>
      </c>
      <c r="K56" s="50">
        <f t="shared" si="9"/>
        <v>0</v>
      </c>
      <c r="L56" s="50">
        <f t="shared" si="9"/>
        <v>0</v>
      </c>
      <c r="M56" s="50">
        <f t="shared" si="9"/>
        <v>0</v>
      </c>
      <c r="N56" s="50">
        <f t="shared" si="9"/>
        <v>0</v>
      </c>
      <c r="O56" s="50">
        <f t="shared" si="9"/>
        <v>0</v>
      </c>
      <c r="P56" s="50">
        <f t="shared" si="9"/>
        <v>966000</v>
      </c>
      <c r="Q56" s="50">
        <f t="shared" si="9"/>
        <v>578000</v>
      </c>
      <c r="R56" s="50">
        <f t="shared" si="9"/>
        <v>0</v>
      </c>
      <c r="S56" s="50">
        <f t="shared" si="9"/>
        <v>62000</v>
      </c>
      <c r="T56" s="50">
        <f t="shared" si="9"/>
        <v>0</v>
      </c>
      <c r="U56" s="50">
        <f t="shared" si="9"/>
        <v>2130000</v>
      </c>
      <c r="V56" s="50">
        <f t="shared" si="9"/>
        <v>0</v>
      </c>
      <c r="W56" s="50">
        <f t="shared" si="9"/>
        <v>0</v>
      </c>
      <c r="X56" s="50">
        <f t="shared" si="9"/>
        <v>1660000</v>
      </c>
      <c r="Y56" s="50">
        <f t="shared" si="9"/>
        <v>0</v>
      </c>
      <c r="Z56" s="50">
        <f t="shared" si="9"/>
        <v>0</v>
      </c>
      <c r="AA56" s="50">
        <f t="shared" si="9"/>
        <v>0</v>
      </c>
      <c r="AB56" s="50">
        <f t="shared" si="9"/>
        <v>0</v>
      </c>
      <c r="AC56" s="50">
        <f t="shared" si="9"/>
        <v>0</v>
      </c>
      <c r="AD56" s="50">
        <f t="shared" si="9"/>
        <v>0</v>
      </c>
      <c r="AE56" s="50">
        <f t="shared" si="9"/>
        <v>0</v>
      </c>
      <c r="AF56" s="50">
        <f t="shared" si="9"/>
        <v>0</v>
      </c>
      <c r="AG56" s="50">
        <f t="shared" si="9"/>
        <v>0</v>
      </c>
      <c r="AH56" s="50">
        <f t="shared" si="9"/>
        <v>0</v>
      </c>
      <c r="AI56" s="50">
        <f t="shared" si="9"/>
        <v>0</v>
      </c>
      <c r="AJ56" s="50"/>
      <c r="AK56" s="50">
        <f t="shared" si="9"/>
        <v>0</v>
      </c>
    </row>
    <row r="57" spans="1:34" ht="15">
      <c r="A57" s="20" t="s">
        <v>89</v>
      </c>
      <c r="B57" s="21" t="s">
        <v>88</v>
      </c>
      <c r="C57" s="82">
        <f t="shared" si="0"/>
        <v>87000</v>
      </c>
      <c r="D57" s="58">
        <f>SUM(E57:AG57)</f>
        <v>87000</v>
      </c>
      <c r="E57" s="40">
        <v>87000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>
        <f>AI57+AK57+AJ57</f>
        <v>0</v>
      </c>
    </row>
    <row r="58" spans="1:34" ht="15">
      <c r="A58" s="20" t="s">
        <v>91</v>
      </c>
      <c r="B58" s="21" t="s">
        <v>90</v>
      </c>
      <c r="C58" s="82">
        <f t="shared" si="0"/>
        <v>0</v>
      </c>
      <c r="D58" s="58">
        <f>SUM(E58:AG58)</f>
        <v>0</v>
      </c>
      <c r="E58" s="4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>
        <f>AI58+AK58+AJ58</f>
        <v>0</v>
      </c>
    </row>
    <row r="59" spans="1:34" ht="15">
      <c r="A59" s="20" t="s">
        <v>93</v>
      </c>
      <c r="B59" s="21" t="s">
        <v>92</v>
      </c>
      <c r="C59" s="82">
        <f t="shared" si="0"/>
        <v>814000</v>
      </c>
      <c r="D59" s="58">
        <f>SUM(E59:AG59)</f>
        <v>814000</v>
      </c>
      <c r="E59" s="40">
        <v>159000</v>
      </c>
      <c r="F59" s="39"/>
      <c r="G59" s="39"/>
      <c r="H59" s="39"/>
      <c r="I59" s="39"/>
      <c r="J59" s="39">
        <v>372000</v>
      </c>
      <c r="K59" s="39"/>
      <c r="L59" s="39"/>
      <c r="M59" s="39"/>
      <c r="N59" s="39"/>
      <c r="O59" s="39"/>
      <c r="P59" s="39">
        <v>81000</v>
      </c>
      <c r="Q59" s="39"/>
      <c r="R59" s="39"/>
      <c r="S59" s="39"/>
      <c r="T59" s="39">
        <v>10000</v>
      </c>
      <c r="U59" s="39"/>
      <c r="V59" s="39"/>
      <c r="W59" s="39">
        <v>26000</v>
      </c>
      <c r="X59" s="39"/>
      <c r="Y59" s="39">
        <v>12000</v>
      </c>
      <c r="Z59" s="39"/>
      <c r="AA59" s="39">
        <v>72000</v>
      </c>
      <c r="AB59" s="39">
        <v>82000</v>
      </c>
      <c r="AC59" s="39"/>
      <c r="AD59" s="39"/>
      <c r="AE59" s="39"/>
      <c r="AF59" s="39"/>
      <c r="AG59" s="39"/>
      <c r="AH59">
        <f>AI59+AK59+AJ59</f>
        <v>0</v>
      </c>
    </row>
    <row r="60" spans="1:34" ht="28.5">
      <c r="A60" s="20" t="s">
        <v>95</v>
      </c>
      <c r="B60" s="21" t="s">
        <v>94</v>
      </c>
      <c r="C60" s="82">
        <f t="shared" si="0"/>
        <v>268179</v>
      </c>
      <c r="D60" s="58">
        <f>SUM(E60:AG60)</f>
        <v>268179</v>
      </c>
      <c r="E60" s="40">
        <v>24000</v>
      </c>
      <c r="F60" s="39"/>
      <c r="G60" s="39"/>
      <c r="H60" s="39"/>
      <c r="I60" s="39"/>
      <c r="J60" s="39">
        <v>101000</v>
      </c>
      <c r="K60" s="39"/>
      <c r="L60" s="39"/>
      <c r="M60" s="39"/>
      <c r="N60" s="39"/>
      <c r="O60" s="39"/>
      <c r="P60" s="39">
        <v>88179</v>
      </c>
      <c r="Q60" s="39"/>
      <c r="R60" s="39"/>
      <c r="S60" s="39"/>
      <c r="T60" s="39">
        <v>3000</v>
      </c>
      <c r="U60" s="39"/>
      <c r="V60" s="39"/>
      <c r="W60" s="39">
        <v>7000</v>
      </c>
      <c r="X60" s="39"/>
      <c r="Y60" s="39">
        <v>3000</v>
      </c>
      <c r="Z60" s="39"/>
      <c r="AA60" s="39">
        <v>20000</v>
      </c>
      <c r="AB60" s="39">
        <v>22000</v>
      </c>
      <c r="AC60" s="39"/>
      <c r="AD60" s="39"/>
      <c r="AE60" s="39"/>
      <c r="AF60" s="39"/>
      <c r="AG60" s="39"/>
      <c r="AH60">
        <f>AI60+AK60+AJ60</f>
        <v>0</v>
      </c>
    </row>
    <row r="61" spans="1:37" ht="15">
      <c r="A61" s="32" t="s">
        <v>173</v>
      </c>
      <c r="B61" s="33"/>
      <c r="C61" s="82">
        <f t="shared" si="0"/>
        <v>1169179</v>
      </c>
      <c r="D61" s="64">
        <f aca="true" t="shared" si="10" ref="D61:AK61">SUM(D57:D60)</f>
        <v>1169179</v>
      </c>
      <c r="E61" s="51">
        <f t="shared" si="10"/>
        <v>270000</v>
      </c>
      <c r="F61" s="52">
        <f t="shared" si="10"/>
        <v>0</v>
      </c>
      <c r="G61" s="52">
        <f t="shared" si="10"/>
        <v>0</v>
      </c>
      <c r="H61" s="52">
        <f t="shared" si="10"/>
        <v>0</v>
      </c>
      <c r="I61" s="52">
        <f t="shared" si="10"/>
        <v>0</v>
      </c>
      <c r="J61" s="52">
        <f t="shared" si="10"/>
        <v>473000</v>
      </c>
      <c r="K61" s="52">
        <f t="shared" si="10"/>
        <v>0</v>
      </c>
      <c r="L61" s="52">
        <f t="shared" si="10"/>
        <v>0</v>
      </c>
      <c r="M61" s="52">
        <f t="shared" si="10"/>
        <v>0</v>
      </c>
      <c r="N61" s="52">
        <f t="shared" si="10"/>
        <v>0</v>
      </c>
      <c r="O61" s="52">
        <f t="shared" si="10"/>
        <v>0</v>
      </c>
      <c r="P61" s="52">
        <f t="shared" si="10"/>
        <v>169179</v>
      </c>
      <c r="Q61" s="52">
        <f t="shared" si="10"/>
        <v>0</v>
      </c>
      <c r="R61" s="52">
        <f t="shared" si="10"/>
        <v>0</v>
      </c>
      <c r="S61" s="52">
        <f t="shared" si="10"/>
        <v>0</v>
      </c>
      <c r="T61" s="52">
        <f t="shared" si="10"/>
        <v>13000</v>
      </c>
      <c r="U61" s="52">
        <f t="shared" si="10"/>
        <v>0</v>
      </c>
      <c r="V61" s="52">
        <f t="shared" si="10"/>
        <v>0</v>
      </c>
      <c r="W61" s="52">
        <f t="shared" si="10"/>
        <v>33000</v>
      </c>
      <c r="X61" s="52">
        <f t="shared" si="10"/>
        <v>0</v>
      </c>
      <c r="Y61" s="52">
        <f t="shared" si="10"/>
        <v>15000</v>
      </c>
      <c r="Z61" s="52">
        <f t="shared" si="10"/>
        <v>0</v>
      </c>
      <c r="AA61" s="52">
        <f t="shared" si="10"/>
        <v>92000</v>
      </c>
      <c r="AB61" s="52">
        <f t="shared" si="10"/>
        <v>104000</v>
      </c>
      <c r="AC61" s="52">
        <f t="shared" si="10"/>
        <v>0</v>
      </c>
      <c r="AD61" s="52">
        <f t="shared" si="10"/>
        <v>0</v>
      </c>
      <c r="AE61" s="52">
        <f t="shared" si="10"/>
        <v>0</v>
      </c>
      <c r="AF61" s="52">
        <f t="shared" si="10"/>
        <v>0</v>
      </c>
      <c r="AG61" s="52">
        <f t="shared" si="10"/>
        <v>0</v>
      </c>
      <c r="AH61" s="79">
        <f t="shared" si="10"/>
        <v>0</v>
      </c>
      <c r="AI61" s="79">
        <f t="shared" si="10"/>
        <v>0</v>
      </c>
      <c r="AJ61" s="79">
        <f t="shared" si="10"/>
        <v>0</v>
      </c>
      <c r="AK61" s="79">
        <f t="shared" si="10"/>
        <v>0</v>
      </c>
    </row>
    <row r="62" spans="1:34" ht="15">
      <c r="A62" s="20" t="s">
        <v>174</v>
      </c>
      <c r="B62" s="21">
        <v>5711</v>
      </c>
      <c r="C62" s="82">
        <f t="shared" si="0"/>
        <v>8234916</v>
      </c>
      <c r="D62" s="58">
        <f>SUM(E62:AG62)</f>
        <v>8234916</v>
      </c>
      <c r="E62" s="40">
        <v>140000</v>
      </c>
      <c r="F62" s="39"/>
      <c r="G62" s="39"/>
      <c r="H62" s="39"/>
      <c r="I62" s="39"/>
      <c r="J62" s="39"/>
      <c r="K62" s="39">
        <v>6228916</v>
      </c>
      <c r="L62" s="39"/>
      <c r="M62" s="39"/>
      <c r="N62" s="39"/>
      <c r="O62" s="39"/>
      <c r="P62" s="39"/>
      <c r="Q62" s="39"/>
      <c r="R62" s="39"/>
      <c r="S62" s="39"/>
      <c r="T62" s="39">
        <v>1866000</v>
      </c>
      <c r="U62" s="39"/>
      <c r="V62" s="39"/>
      <c r="W62" s="39"/>
      <c r="X62" s="39"/>
      <c r="Y62" s="39"/>
      <c r="Z62" s="39"/>
      <c r="AA62" s="39"/>
      <c r="AB62" s="39">
        <v>0</v>
      </c>
      <c r="AC62" s="39"/>
      <c r="AD62" s="39"/>
      <c r="AE62" s="39"/>
      <c r="AF62" s="39"/>
      <c r="AG62" s="39"/>
      <c r="AH62">
        <f>AI62+AK62+AJ62</f>
        <v>0</v>
      </c>
    </row>
    <row r="63" spans="1:34" ht="15">
      <c r="A63" s="20" t="s">
        <v>175</v>
      </c>
      <c r="B63" s="21">
        <v>5741</v>
      </c>
      <c r="C63" s="82">
        <f t="shared" si="0"/>
        <v>9990644</v>
      </c>
      <c r="D63" s="58">
        <f>SUM(E63:AG63)</f>
        <v>9990644</v>
      </c>
      <c r="E63" s="40">
        <v>38000</v>
      </c>
      <c r="F63" s="39"/>
      <c r="G63" s="39"/>
      <c r="H63" s="39"/>
      <c r="I63" s="39"/>
      <c r="J63" s="39"/>
      <c r="K63" s="39"/>
      <c r="L63" s="39"/>
      <c r="M63" s="39">
        <v>8452644</v>
      </c>
      <c r="N63" s="39">
        <v>1500000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>
        <v>0</v>
      </c>
      <c r="AC63" s="39"/>
      <c r="AD63" s="39"/>
      <c r="AE63" s="39"/>
      <c r="AF63" s="39"/>
      <c r="AG63" s="39"/>
      <c r="AH63">
        <f>AI63+AK63+AJ63</f>
        <v>0</v>
      </c>
    </row>
    <row r="64" spans="1:34" ht="15">
      <c r="A64" s="20" t="s">
        <v>176</v>
      </c>
      <c r="B64" s="21">
        <v>741</v>
      </c>
      <c r="C64" s="82">
        <f t="shared" si="0"/>
        <v>4399265</v>
      </c>
      <c r="D64" s="58">
        <f>SUM(E64:AG64)</f>
        <v>4399265</v>
      </c>
      <c r="E64" s="40"/>
      <c r="F64" s="39"/>
      <c r="G64" s="39"/>
      <c r="H64" s="39"/>
      <c r="I64" s="39"/>
      <c r="J64" s="39"/>
      <c r="K64" s="39">
        <v>1097685</v>
      </c>
      <c r="L64" s="39"/>
      <c r="M64" s="39">
        <v>2452000</v>
      </c>
      <c r="N64" s="39">
        <v>369580</v>
      </c>
      <c r="O64" s="39"/>
      <c r="P64" s="39"/>
      <c r="Q64" s="39"/>
      <c r="R64" s="39"/>
      <c r="S64" s="39"/>
      <c r="T64" s="39">
        <v>480000</v>
      </c>
      <c r="U64" s="39"/>
      <c r="V64" s="39"/>
      <c r="W64" s="39"/>
      <c r="X64" s="39"/>
      <c r="Y64" s="39"/>
      <c r="Z64" s="39"/>
      <c r="AA64" s="39"/>
      <c r="AB64" s="39">
        <v>0</v>
      </c>
      <c r="AC64" s="39"/>
      <c r="AD64" s="39"/>
      <c r="AE64" s="39"/>
      <c r="AF64" s="39"/>
      <c r="AG64" s="39"/>
      <c r="AH64">
        <f>AI64+AK64+AJ64</f>
        <v>0</v>
      </c>
    </row>
    <row r="65" spans="1:37" ht="15">
      <c r="A65" s="34" t="s">
        <v>177</v>
      </c>
      <c r="B65" s="35"/>
      <c r="C65" s="82">
        <f t="shared" si="0"/>
        <v>22624825</v>
      </c>
      <c r="D65" s="65">
        <f aca="true" t="shared" si="11" ref="D65:AK65">SUM(D62:D64)</f>
        <v>22624825</v>
      </c>
      <c r="E65" s="53">
        <f t="shared" si="11"/>
        <v>178000</v>
      </c>
      <c r="F65" s="54">
        <f t="shared" si="11"/>
        <v>0</v>
      </c>
      <c r="G65" s="54">
        <f t="shared" si="11"/>
        <v>0</v>
      </c>
      <c r="H65" s="54">
        <f t="shared" si="11"/>
        <v>0</v>
      </c>
      <c r="I65" s="54">
        <f t="shared" si="11"/>
        <v>0</v>
      </c>
      <c r="J65" s="54">
        <f t="shared" si="11"/>
        <v>0</v>
      </c>
      <c r="K65" s="54">
        <f t="shared" si="11"/>
        <v>7326601</v>
      </c>
      <c r="L65" s="54">
        <f t="shared" si="11"/>
        <v>0</v>
      </c>
      <c r="M65" s="54">
        <f t="shared" si="11"/>
        <v>10904644</v>
      </c>
      <c r="N65" s="54">
        <f t="shared" si="11"/>
        <v>1869580</v>
      </c>
      <c r="O65" s="54">
        <f t="shared" si="11"/>
        <v>0</v>
      </c>
      <c r="P65" s="54">
        <f t="shared" si="11"/>
        <v>0</v>
      </c>
      <c r="Q65" s="54">
        <f t="shared" si="11"/>
        <v>0</v>
      </c>
      <c r="R65" s="54">
        <f t="shared" si="11"/>
        <v>0</v>
      </c>
      <c r="S65" s="54">
        <f t="shared" si="11"/>
        <v>0</v>
      </c>
      <c r="T65" s="54">
        <f t="shared" si="11"/>
        <v>2346000</v>
      </c>
      <c r="U65" s="54">
        <f t="shared" si="11"/>
        <v>0</v>
      </c>
      <c r="V65" s="54">
        <f t="shared" si="11"/>
        <v>0</v>
      </c>
      <c r="W65" s="54">
        <f t="shared" si="11"/>
        <v>0</v>
      </c>
      <c r="X65" s="54">
        <f t="shared" si="11"/>
        <v>0</v>
      </c>
      <c r="Y65" s="54">
        <f t="shared" si="11"/>
        <v>0</v>
      </c>
      <c r="Z65" s="54">
        <f t="shared" si="11"/>
        <v>0</v>
      </c>
      <c r="AA65" s="54">
        <f t="shared" si="11"/>
        <v>0</v>
      </c>
      <c r="AB65" s="54">
        <f t="shared" si="11"/>
        <v>0</v>
      </c>
      <c r="AC65" s="54">
        <f t="shared" si="11"/>
        <v>0</v>
      </c>
      <c r="AD65" s="54">
        <f t="shared" si="11"/>
        <v>0</v>
      </c>
      <c r="AE65" s="54">
        <f t="shared" si="11"/>
        <v>0</v>
      </c>
      <c r="AF65" s="54">
        <f t="shared" si="11"/>
        <v>0</v>
      </c>
      <c r="AG65" s="54">
        <f t="shared" si="11"/>
        <v>0</v>
      </c>
      <c r="AH65" s="76">
        <f t="shared" si="11"/>
        <v>0</v>
      </c>
      <c r="AI65" s="76">
        <f t="shared" si="11"/>
        <v>0</v>
      </c>
      <c r="AJ65" s="76">
        <f t="shared" si="11"/>
        <v>0</v>
      </c>
      <c r="AK65" s="76">
        <f t="shared" si="11"/>
        <v>0</v>
      </c>
    </row>
    <row r="66" spans="1:34" ht="15">
      <c r="A66" s="20" t="s">
        <v>178</v>
      </c>
      <c r="B66" s="21"/>
      <c r="C66" s="82">
        <v>3576378</v>
      </c>
      <c r="D66" s="58">
        <f>SUM(E66:AG66)</f>
        <v>69927912</v>
      </c>
      <c r="E66" s="55"/>
      <c r="F66" s="39"/>
      <c r="G66" s="39"/>
      <c r="H66" s="39">
        <v>66351534</v>
      </c>
      <c r="I66" s="39">
        <v>3576378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>
        <f>AI66+AK66</f>
        <v>0</v>
      </c>
    </row>
    <row r="67" spans="1:37" ht="15">
      <c r="A67" s="36" t="s">
        <v>96</v>
      </c>
      <c r="B67" s="37"/>
      <c r="C67" s="84">
        <f>D67+AH67-H66</f>
        <v>150455848</v>
      </c>
      <c r="D67" s="66">
        <f>SUM(D65,D61,D56,D49,D45,D12,D7)+D66</f>
        <v>148208628</v>
      </c>
      <c r="E67" s="56">
        <f aca="true" t="shared" si="12" ref="E67:AK67">SUM(E65,E61,E56,E49,E45,E12,E7)+E66</f>
        <v>9794245</v>
      </c>
      <c r="F67" s="57">
        <f t="shared" si="12"/>
        <v>475000</v>
      </c>
      <c r="G67" s="57">
        <f t="shared" si="12"/>
        <v>596000</v>
      </c>
      <c r="H67" s="57">
        <f t="shared" si="12"/>
        <v>67203534</v>
      </c>
      <c r="I67" s="57">
        <f t="shared" si="12"/>
        <v>4216735</v>
      </c>
      <c r="J67" s="57">
        <f t="shared" si="12"/>
        <v>7277000</v>
      </c>
      <c r="K67" s="57">
        <f>SUM(K65,K61,K56,K49,K45,K12,K7)+K66+0</f>
        <v>7753601</v>
      </c>
      <c r="L67" s="57">
        <f t="shared" si="12"/>
        <v>0</v>
      </c>
      <c r="M67" s="57">
        <f t="shared" si="12"/>
        <v>11421644</v>
      </c>
      <c r="N67" s="57">
        <f t="shared" si="12"/>
        <v>4758580</v>
      </c>
      <c r="O67" s="57">
        <f t="shared" si="12"/>
        <v>4065000</v>
      </c>
      <c r="P67" s="57">
        <f t="shared" si="12"/>
        <v>1150179</v>
      </c>
      <c r="Q67" s="57">
        <f t="shared" si="12"/>
        <v>578000</v>
      </c>
      <c r="R67" s="57">
        <f t="shared" si="12"/>
        <v>1719000</v>
      </c>
      <c r="S67" s="57">
        <f t="shared" si="12"/>
        <v>62000</v>
      </c>
      <c r="T67" s="57">
        <f t="shared" si="12"/>
        <v>7041110</v>
      </c>
      <c r="U67" s="57">
        <f t="shared" si="12"/>
        <v>2649000</v>
      </c>
      <c r="V67" s="57">
        <f t="shared" si="12"/>
        <v>418000</v>
      </c>
      <c r="W67" s="57">
        <f t="shared" si="12"/>
        <v>1766000</v>
      </c>
      <c r="X67" s="57">
        <f t="shared" si="12"/>
        <v>1660000</v>
      </c>
      <c r="Y67" s="57">
        <f t="shared" si="12"/>
        <v>1855000</v>
      </c>
      <c r="Z67" s="57">
        <f t="shared" si="12"/>
        <v>1420000</v>
      </c>
      <c r="AA67" s="57">
        <f t="shared" si="12"/>
        <v>3200000</v>
      </c>
      <c r="AB67" s="57">
        <f t="shared" si="12"/>
        <v>3151000</v>
      </c>
      <c r="AC67" s="57">
        <f t="shared" si="12"/>
        <v>0</v>
      </c>
      <c r="AD67" s="57">
        <f t="shared" si="12"/>
        <v>0</v>
      </c>
      <c r="AE67" s="57">
        <f t="shared" si="12"/>
        <v>232000</v>
      </c>
      <c r="AF67" s="57">
        <f t="shared" si="12"/>
        <v>0</v>
      </c>
      <c r="AG67" s="57">
        <f t="shared" si="12"/>
        <v>3746000</v>
      </c>
      <c r="AH67" s="80">
        <f t="shared" si="12"/>
        <v>68598754</v>
      </c>
      <c r="AI67" s="80">
        <f t="shared" si="12"/>
        <v>9867010</v>
      </c>
      <c r="AJ67" s="80">
        <f t="shared" si="12"/>
        <v>1575935</v>
      </c>
      <c r="AK67" s="80">
        <f t="shared" si="12"/>
        <v>57155809</v>
      </c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pane xSplit="5" ySplit="2" topLeftCell="I3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7" sqref="J7"/>
    </sheetView>
  </sheetViews>
  <sheetFormatPr defaultColWidth="9.00390625" defaultRowHeight="14.25"/>
  <cols>
    <col min="1" max="1" width="49.25390625" style="0" customWidth="1"/>
    <col min="2" max="2" width="27.50390625" style="0" customWidth="1"/>
    <col min="3" max="3" width="19.125" style="0" customWidth="1"/>
    <col min="7" max="7" width="12.125" style="0" customWidth="1"/>
    <col min="8" max="8" width="10.875" style="0" customWidth="1"/>
    <col min="9" max="9" width="12.50390625" style="0" customWidth="1"/>
    <col min="10" max="10" width="10.875" style="0" customWidth="1"/>
    <col min="12" max="12" width="12.50390625" style="0" customWidth="1"/>
    <col min="14" max="14" width="11.875" style="0" customWidth="1"/>
    <col min="15" max="16" width="11.75390625" style="0" customWidth="1"/>
    <col min="18" max="18" width="12.00390625" style="0" customWidth="1"/>
  </cols>
  <sheetData>
    <row r="1" spans="1:18" ht="144">
      <c r="A1" s="5" t="s">
        <v>229</v>
      </c>
      <c r="B1" s="5" t="s">
        <v>239</v>
      </c>
      <c r="C1" s="87" t="s">
        <v>240</v>
      </c>
      <c r="D1" s="197" t="s">
        <v>0</v>
      </c>
      <c r="E1" s="197" t="s">
        <v>97</v>
      </c>
      <c r="F1" s="197" t="s">
        <v>179</v>
      </c>
      <c r="G1" s="197" t="s">
        <v>124</v>
      </c>
      <c r="H1" s="197" t="s">
        <v>100</v>
      </c>
      <c r="I1" s="197" t="s">
        <v>102</v>
      </c>
      <c r="J1" s="197" t="s">
        <v>180</v>
      </c>
      <c r="K1" s="197" t="s">
        <v>181</v>
      </c>
      <c r="L1" s="197" t="s">
        <v>149</v>
      </c>
      <c r="M1" s="197" t="s">
        <v>182</v>
      </c>
      <c r="N1" s="197" t="s">
        <v>183</v>
      </c>
      <c r="O1" s="197" t="s">
        <v>133</v>
      </c>
      <c r="P1" s="208" t="s">
        <v>237</v>
      </c>
      <c r="Q1" s="209" t="s">
        <v>236</v>
      </c>
      <c r="R1" s="209" t="s">
        <v>231</v>
      </c>
    </row>
    <row r="2" spans="1:16" ht="31.5" customHeight="1">
      <c r="A2" s="210" t="s">
        <v>184</v>
      </c>
      <c r="B2" s="88">
        <f>C2+P2</f>
        <v>81903121</v>
      </c>
      <c r="C2" s="67">
        <f>SUM(D2:O2)</f>
        <v>81903121</v>
      </c>
      <c r="D2" s="67"/>
      <c r="E2" s="67"/>
      <c r="F2" s="67"/>
      <c r="G2" s="67">
        <v>81903121</v>
      </c>
      <c r="H2" s="67"/>
      <c r="I2" s="67"/>
      <c r="J2" s="67"/>
      <c r="K2" s="67"/>
      <c r="L2" s="67"/>
      <c r="M2" s="67"/>
      <c r="N2" s="67"/>
      <c r="O2" s="67"/>
      <c r="P2" s="211">
        <f>Q2+R2</f>
        <v>0</v>
      </c>
    </row>
    <row r="3" spans="1:16" ht="31.5" customHeight="1">
      <c r="A3" s="210" t="s">
        <v>185</v>
      </c>
      <c r="B3" s="88">
        <f aca="true" t="shared" si="0" ref="B3:B44">C3+P3</f>
        <v>0</v>
      </c>
      <c r="C3" s="67">
        <f>SUM(D3:O3)</f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11">
        <f aca="true" t="shared" si="1" ref="P3:P41">Q3+R3</f>
        <v>0</v>
      </c>
    </row>
    <row r="4" spans="1:16" ht="31.5" customHeight="1">
      <c r="A4" s="210" t="s">
        <v>186</v>
      </c>
      <c r="B4" s="88">
        <f t="shared" si="0"/>
        <v>6432712</v>
      </c>
      <c r="C4" s="67">
        <f>SUM(D4:O4)</f>
        <v>6432712</v>
      </c>
      <c r="D4" s="67" t="s">
        <v>187</v>
      </c>
      <c r="E4" s="67"/>
      <c r="F4" s="67"/>
      <c r="G4" s="67">
        <v>6432712</v>
      </c>
      <c r="H4" s="67"/>
      <c r="I4" s="67"/>
      <c r="J4" s="67"/>
      <c r="K4" s="67"/>
      <c r="L4" s="67"/>
      <c r="M4" s="67"/>
      <c r="N4" s="67"/>
      <c r="O4" s="67"/>
      <c r="P4" s="211">
        <f t="shared" si="1"/>
        <v>0</v>
      </c>
    </row>
    <row r="5" spans="1:16" ht="31.5" customHeight="1">
      <c r="A5" s="210" t="s">
        <v>188</v>
      </c>
      <c r="B5" s="88">
        <f t="shared" si="0"/>
        <v>1200000</v>
      </c>
      <c r="C5" s="67">
        <f>SUM(D5:O5)</f>
        <v>1200000</v>
      </c>
      <c r="D5" s="67"/>
      <c r="E5" s="67"/>
      <c r="F5" s="67"/>
      <c r="G5" s="67">
        <v>1200000</v>
      </c>
      <c r="H5" s="67"/>
      <c r="I5" s="67"/>
      <c r="J5" s="67"/>
      <c r="K5" s="67"/>
      <c r="L5" s="67"/>
      <c r="M5" s="67"/>
      <c r="N5" s="67"/>
      <c r="O5" s="67"/>
      <c r="P5" s="211">
        <f t="shared" si="1"/>
        <v>0</v>
      </c>
    </row>
    <row r="6" spans="1:16" ht="31.5" customHeight="1">
      <c r="A6" s="210" t="s">
        <v>189</v>
      </c>
      <c r="B6" s="88">
        <f t="shared" si="0"/>
        <v>0</v>
      </c>
      <c r="C6" s="67">
        <f>SUM(D6:O6)</f>
        <v>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211">
        <f t="shared" si="1"/>
        <v>0</v>
      </c>
    </row>
    <row r="7" spans="1:18" ht="31.5" customHeight="1">
      <c r="A7" s="8" t="s">
        <v>190</v>
      </c>
      <c r="B7" s="89">
        <f t="shared" si="0"/>
        <v>89535833</v>
      </c>
      <c r="C7" s="68">
        <f>SUM(C2:C6)</f>
        <v>89535833</v>
      </c>
      <c r="D7" s="68">
        <f aca="true" t="shared" si="2" ref="D7:R7">SUM(D2:D6)</f>
        <v>0</v>
      </c>
      <c r="E7" s="68">
        <f t="shared" si="2"/>
        <v>0</v>
      </c>
      <c r="F7" s="68">
        <f t="shared" si="2"/>
        <v>0</v>
      </c>
      <c r="G7" s="68">
        <f t="shared" si="2"/>
        <v>89535833</v>
      </c>
      <c r="H7" s="68">
        <f t="shared" si="2"/>
        <v>0</v>
      </c>
      <c r="I7" s="68">
        <f t="shared" si="2"/>
        <v>0</v>
      </c>
      <c r="J7" s="68">
        <f t="shared" si="2"/>
        <v>0</v>
      </c>
      <c r="K7" s="68">
        <f t="shared" si="2"/>
        <v>0</v>
      </c>
      <c r="L7" s="68">
        <f t="shared" si="2"/>
        <v>0</v>
      </c>
      <c r="M7" s="68">
        <f t="shared" si="2"/>
        <v>0</v>
      </c>
      <c r="N7" s="68">
        <f t="shared" si="2"/>
        <v>0</v>
      </c>
      <c r="O7" s="68">
        <f t="shared" si="2"/>
        <v>0</v>
      </c>
      <c r="P7" s="85">
        <f t="shared" si="2"/>
        <v>0</v>
      </c>
      <c r="Q7" s="85">
        <f t="shared" si="2"/>
        <v>0</v>
      </c>
      <c r="R7" s="85">
        <f t="shared" si="2"/>
        <v>0</v>
      </c>
    </row>
    <row r="8" spans="1:17" ht="31.5" customHeight="1">
      <c r="A8" s="210" t="s">
        <v>191</v>
      </c>
      <c r="B8" s="88">
        <f t="shared" si="0"/>
        <v>10786000</v>
      </c>
      <c r="C8" s="67">
        <f>SUM(D8:O8)</f>
        <v>10532000</v>
      </c>
      <c r="D8" s="67"/>
      <c r="E8" s="67"/>
      <c r="F8" s="67"/>
      <c r="G8" s="67"/>
      <c r="H8" s="67">
        <v>6790000</v>
      </c>
      <c r="I8" s="67"/>
      <c r="J8" s="67"/>
      <c r="K8" s="67">
        <v>44000</v>
      </c>
      <c r="L8" s="67">
        <v>3698000</v>
      </c>
      <c r="M8" s="67"/>
      <c r="N8" s="67"/>
      <c r="O8" s="67"/>
      <c r="P8" s="211">
        <f t="shared" si="1"/>
        <v>254000</v>
      </c>
      <c r="Q8">
        <v>254000</v>
      </c>
    </row>
    <row r="9" spans="1:16" ht="31.5" customHeight="1">
      <c r="A9" s="210" t="s">
        <v>192</v>
      </c>
      <c r="B9" s="88">
        <f t="shared" si="0"/>
        <v>3292000</v>
      </c>
      <c r="C9" s="67">
        <f>SUM(D9:O9)</f>
        <v>3292000</v>
      </c>
      <c r="D9" s="67"/>
      <c r="E9" s="67"/>
      <c r="F9" s="67"/>
      <c r="G9" s="67"/>
      <c r="H9" s="67"/>
      <c r="I9" s="67"/>
      <c r="J9" s="67"/>
      <c r="K9" s="67">
        <v>44000</v>
      </c>
      <c r="L9" s="67">
        <v>3248000</v>
      </c>
      <c r="M9" s="67"/>
      <c r="N9" s="67"/>
      <c r="O9" s="67"/>
      <c r="P9" s="211">
        <f t="shared" si="1"/>
        <v>0</v>
      </c>
    </row>
    <row r="10" spans="1:16" ht="31.5" customHeight="1">
      <c r="A10" s="210" t="s">
        <v>193</v>
      </c>
      <c r="B10" s="88">
        <f t="shared" si="0"/>
        <v>6790000</v>
      </c>
      <c r="C10" s="67">
        <f>SUM(D10:O10)</f>
        <v>6790000</v>
      </c>
      <c r="D10" s="67"/>
      <c r="E10" s="67"/>
      <c r="F10" s="67"/>
      <c r="G10" s="67"/>
      <c r="H10" s="67">
        <v>6790000</v>
      </c>
      <c r="I10" s="67"/>
      <c r="J10" s="67"/>
      <c r="K10" s="67"/>
      <c r="L10" s="67"/>
      <c r="M10" s="67"/>
      <c r="N10" s="67"/>
      <c r="O10" s="67"/>
      <c r="P10" s="211">
        <f t="shared" si="1"/>
        <v>0</v>
      </c>
    </row>
    <row r="11" spans="1:18" ht="31.5" customHeight="1">
      <c r="A11" s="8" t="s">
        <v>194</v>
      </c>
      <c r="B11" s="89">
        <f t="shared" si="0"/>
        <v>100321833</v>
      </c>
      <c r="C11" s="68">
        <f>SUM(C7:C8)</f>
        <v>100067833</v>
      </c>
      <c r="D11" s="68">
        <f aca="true" t="shared" si="3" ref="D11:R11">SUM(D7:D8)</f>
        <v>0</v>
      </c>
      <c r="E11" s="68">
        <f t="shared" si="3"/>
        <v>0</v>
      </c>
      <c r="F11" s="68">
        <f t="shared" si="3"/>
        <v>0</v>
      </c>
      <c r="G11" s="68">
        <f t="shared" si="3"/>
        <v>89535833</v>
      </c>
      <c r="H11" s="68">
        <f t="shared" si="3"/>
        <v>6790000</v>
      </c>
      <c r="I11" s="68">
        <f t="shared" si="3"/>
        <v>0</v>
      </c>
      <c r="J11" s="68">
        <f t="shared" si="3"/>
        <v>0</v>
      </c>
      <c r="K11" s="68">
        <f t="shared" si="3"/>
        <v>44000</v>
      </c>
      <c r="L11" s="68">
        <f t="shared" si="3"/>
        <v>3698000</v>
      </c>
      <c r="M11" s="68">
        <f t="shared" si="3"/>
        <v>0</v>
      </c>
      <c r="N11" s="68">
        <f t="shared" si="3"/>
        <v>0</v>
      </c>
      <c r="O11" s="68">
        <f t="shared" si="3"/>
        <v>0</v>
      </c>
      <c r="P11" s="85">
        <f t="shared" si="3"/>
        <v>254000</v>
      </c>
      <c r="Q11" s="85">
        <f t="shared" si="3"/>
        <v>254000</v>
      </c>
      <c r="R11" s="85">
        <f t="shared" si="3"/>
        <v>0</v>
      </c>
    </row>
    <row r="12" spans="1:16" ht="31.5" customHeight="1">
      <c r="A12" s="210" t="s">
        <v>195</v>
      </c>
      <c r="B12" s="88">
        <f t="shared" si="0"/>
        <v>0</v>
      </c>
      <c r="C12" s="67">
        <f>SUM(D12:O12)</f>
        <v>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211">
        <f t="shared" si="1"/>
        <v>0</v>
      </c>
    </row>
    <row r="13" spans="1:18" ht="31.5" customHeight="1">
      <c r="A13" s="8" t="s">
        <v>196</v>
      </c>
      <c r="B13" s="89">
        <f t="shared" si="0"/>
        <v>0</v>
      </c>
      <c r="C13" s="68">
        <f>SUM(C12)</f>
        <v>0</v>
      </c>
      <c r="D13" s="68">
        <f aca="true" t="shared" si="4" ref="D13:R13">SUM(D12)</f>
        <v>0</v>
      </c>
      <c r="E13" s="68">
        <f t="shared" si="4"/>
        <v>0</v>
      </c>
      <c r="F13" s="68">
        <f t="shared" si="4"/>
        <v>0</v>
      </c>
      <c r="G13" s="68">
        <f t="shared" si="4"/>
        <v>0</v>
      </c>
      <c r="H13" s="68">
        <f t="shared" si="4"/>
        <v>0</v>
      </c>
      <c r="I13" s="68">
        <f t="shared" si="4"/>
        <v>0</v>
      </c>
      <c r="J13" s="68">
        <f t="shared" si="4"/>
        <v>0</v>
      </c>
      <c r="K13" s="68">
        <f t="shared" si="4"/>
        <v>0</v>
      </c>
      <c r="L13" s="68">
        <f t="shared" si="4"/>
        <v>0</v>
      </c>
      <c r="M13" s="68">
        <f t="shared" si="4"/>
        <v>0</v>
      </c>
      <c r="N13" s="68">
        <f t="shared" si="4"/>
        <v>0</v>
      </c>
      <c r="O13" s="68">
        <f t="shared" si="4"/>
        <v>0</v>
      </c>
      <c r="P13" s="85">
        <f t="shared" si="4"/>
        <v>0</v>
      </c>
      <c r="Q13" s="85">
        <f t="shared" si="4"/>
        <v>0</v>
      </c>
      <c r="R13" s="85">
        <f t="shared" si="4"/>
        <v>0</v>
      </c>
    </row>
    <row r="14" spans="1:16" ht="31.5" customHeight="1">
      <c r="A14" s="210" t="s">
        <v>197</v>
      </c>
      <c r="B14" s="88">
        <f t="shared" si="0"/>
        <v>3400000</v>
      </c>
      <c r="C14" s="67">
        <f aca="true" t="shared" si="5" ref="C14:C22">SUM(D14:O14)</f>
        <v>3400000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>
        <v>3400000</v>
      </c>
      <c r="O14" s="67"/>
      <c r="P14" s="211">
        <f t="shared" si="1"/>
        <v>0</v>
      </c>
    </row>
    <row r="15" spans="1:16" ht="31.5" customHeight="1">
      <c r="A15" s="210" t="s">
        <v>198</v>
      </c>
      <c r="B15" s="88">
        <f t="shared" si="0"/>
        <v>1600000</v>
      </c>
      <c r="C15" s="67">
        <f t="shared" si="5"/>
        <v>1600000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>
        <v>1600000</v>
      </c>
      <c r="O15" s="67"/>
      <c r="P15" s="211">
        <f t="shared" si="1"/>
        <v>0</v>
      </c>
    </row>
    <row r="16" spans="1:16" ht="31.5" customHeight="1">
      <c r="A16" s="210" t="s">
        <v>199</v>
      </c>
      <c r="B16" s="88">
        <f t="shared" si="0"/>
        <v>1800000</v>
      </c>
      <c r="C16" s="67">
        <f t="shared" si="5"/>
        <v>1800000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>
        <v>1800000</v>
      </c>
      <c r="O16" s="67"/>
      <c r="P16" s="211">
        <f t="shared" si="1"/>
        <v>0</v>
      </c>
    </row>
    <row r="17" spans="1:16" ht="31.5" customHeight="1">
      <c r="A17" s="210" t="s">
        <v>200</v>
      </c>
      <c r="B17" s="88">
        <f t="shared" si="0"/>
        <v>16000000</v>
      </c>
      <c r="C17" s="67">
        <f t="shared" si="5"/>
        <v>16000000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>
        <v>16000000</v>
      </c>
      <c r="O17" s="67"/>
      <c r="P17" s="211">
        <f t="shared" si="1"/>
        <v>0</v>
      </c>
    </row>
    <row r="18" spans="1:16" ht="31.5" customHeight="1">
      <c r="A18" s="210" t="s">
        <v>201</v>
      </c>
      <c r="B18" s="88">
        <f t="shared" si="0"/>
        <v>16000000</v>
      </c>
      <c r="C18" s="67">
        <f t="shared" si="5"/>
        <v>16000000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>
        <v>16000000</v>
      </c>
      <c r="O18" s="67"/>
      <c r="P18" s="211">
        <f t="shared" si="1"/>
        <v>0</v>
      </c>
    </row>
    <row r="19" spans="1:16" ht="31.5" customHeight="1">
      <c r="A19" s="210" t="s">
        <v>202</v>
      </c>
      <c r="B19" s="88">
        <f t="shared" si="0"/>
        <v>2000000</v>
      </c>
      <c r="C19" s="67">
        <f t="shared" si="5"/>
        <v>2000000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2000000</v>
      </c>
      <c r="O19" s="67"/>
      <c r="P19" s="211">
        <f t="shared" si="1"/>
        <v>0</v>
      </c>
    </row>
    <row r="20" spans="1:16" ht="31.5" customHeight="1">
      <c r="A20" s="210" t="s">
        <v>203</v>
      </c>
      <c r="B20" s="88">
        <f t="shared" si="0"/>
        <v>2000000</v>
      </c>
      <c r="C20" s="67">
        <f t="shared" si="5"/>
        <v>2000000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>
        <v>2000000</v>
      </c>
      <c r="O20" s="67"/>
      <c r="P20" s="211">
        <f t="shared" si="1"/>
        <v>0</v>
      </c>
    </row>
    <row r="21" spans="1:16" ht="31.5" customHeight="1">
      <c r="A21" s="210" t="s">
        <v>204</v>
      </c>
      <c r="B21" s="88">
        <f t="shared" si="0"/>
        <v>600000</v>
      </c>
      <c r="C21" s="67">
        <f t="shared" si="5"/>
        <v>600000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>
        <v>600000</v>
      </c>
      <c r="O21" s="67"/>
      <c r="P21" s="211">
        <f t="shared" si="1"/>
        <v>0</v>
      </c>
    </row>
    <row r="22" spans="1:16" ht="31.5" customHeight="1">
      <c r="A22" s="210" t="s">
        <v>205</v>
      </c>
      <c r="B22" s="88">
        <f t="shared" si="0"/>
        <v>600000</v>
      </c>
      <c r="C22" s="67">
        <f t="shared" si="5"/>
        <v>600000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>
        <v>600000</v>
      </c>
      <c r="O22" s="67"/>
      <c r="P22" s="211">
        <f t="shared" si="1"/>
        <v>0</v>
      </c>
    </row>
    <row r="23" spans="1:18" ht="31.5" customHeight="1">
      <c r="A23" s="9" t="s">
        <v>206</v>
      </c>
      <c r="B23" s="89">
        <f t="shared" si="0"/>
        <v>22000000</v>
      </c>
      <c r="C23" s="68">
        <f>C14+C17+C21+C19</f>
        <v>22000000</v>
      </c>
      <c r="D23" s="68">
        <f aca="true" t="shared" si="6" ref="D23:R23">D14+D17+D21+D19</f>
        <v>0</v>
      </c>
      <c r="E23" s="68">
        <f t="shared" si="6"/>
        <v>0</v>
      </c>
      <c r="F23" s="68">
        <f t="shared" si="6"/>
        <v>0</v>
      </c>
      <c r="G23" s="68">
        <f t="shared" si="6"/>
        <v>0</v>
      </c>
      <c r="H23" s="68">
        <f t="shared" si="6"/>
        <v>0</v>
      </c>
      <c r="I23" s="68">
        <f t="shared" si="6"/>
        <v>0</v>
      </c>
      <c r="J23" s="68">
        <f t="shared" si="6"/>
        <v>0</v>
      </c>
      <c r="K23" s="68">
        <f t="shared" si="6"/>
        <v>0</v>
      </c>
      <c r="L23" s="68">
        <f t="shared" si="6"/>
        <v>0</v>
      </c>
      <c r="M23" s="68">
        <f t="shared" si="6"/>
        <v>0</v>
      </c>
      <c r="N23" s="68">
        <f t="shared" si="6"/>
        <v>22000000</v>
      </c>
      <c r="O23" s="68">
        <f t="shared" si="6"/>
        <v>0</v>
      </c>
      <c r="P23" s="85">
        <f t="shared" si="6"/>
        <v>0</v>
      </c>
      <c r="Q23" s="85">
        <f t="shared" si="6"/>
        <v>0</v>
      </c>
      <c r="R23" s="85">
        <f t="shared" si="6"/>
        <v>0</v>
      </c>
    </row>
    <row r="24" spans="1:16" ht="31.5" customHeight="1">
      <c r="A24" s="210" t="s">
        <v>207</v>
      </c>
      <c r="B24" s="88">
        <f t="shared" si="0"/>
        <v>200000</v>
      </c>
      <c r="C24" s="67">
        <f>SUM(D24:O24)</f>
        <v>200000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>
        <v>200000</v>
      </c>
      <c r="O24" s="67"/>
      <c r="P24" s="211">
        <f t="shared" si="1"/>
        <v>0</v>
      </c>
    </row>
    <row r="25" spans="1:16" ht="31.5" customHeight="1">
      <c r="A25" s="210" t="s">
        <v>208</v>
      </c>
      <c r="B25" s="88">
        <f t="shared" si="0"/>
        <v>50000</v>
      </c>
      <c r="C25" s="67">
        <f>SUM(D25:O25)</f>
        <v>50000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>
        <v>50000</v>
      </c>
      <c r="O25" s="67"/>
      <c r="P25" s="211">
        <f t="shared" si="1"/>
        <v>0</v>
      </c>
    </row>
    <row r="26" spans="1:18" ht="31.5" customHeight="1">
      <c r="A26" s="8" t="s">
        <v>209</v>
      </c>
      <c r="B26" s="89">
        <f t="shared" si="0"/>
        <v>22200000</v>
      </c>
      <c r="C26" s="68">
        <f>C14+C17+C19+C21+C24</f>
        <v>22200000</v>
      </c>
      <c r="D26" s="68">
        <f aca="true" t="shared" si="7" ref="D26:R26">D14+D17+D19+D21+D24</f>
        <v>0</v>
      </c>
      <c r="E26" s="68">
        <f t="shared" si="7"/>
        <v>0</v>
      </c>
      <c r="F26" s="68">
        <f t="shared" si="7"/>
        <v>0</v>
      </c>
      <c r="G26" s="68">
        <f t="shared" si="7"/>
        <v>0</v>
      </c>
      <c r="H26" s="68">
        <f t="shared" si="7"/>
        <v>0</v>
      </c>
      <c r="I26" s="68">
        <f t="shared" si="7"/>
        <v>0</v>
      </c>
      <c r="J26" s="68">
        <f t="shared" si="7"/>
        <v>0</v>
      </c>
      <c r="K26" s="68">
        <f t="shared" si="7"/>
        <v>0</v>
      </c>
      <c r="L26" s="68">
        <f t="shared" si="7"/>
        <v>0</v>
      </c>
      <c r="M26" s="68">
        <f t="shared" si="7"/>
        <v>0</v>
      </c>
      <c r="N26" s="68">
        <f t="shared" si="7"/>
        <v>22200000</v>
      </c>
      <c r="O26" s="68">
        <f t="shared" si="7"/>
        <v>0</v>
      </c>
      <c r="P26" s="85">
        <f t="shared" si="7"/>
        <v>0</v>
      </c>
      <c r="Q26" s="85">
        <f t="shared" si="7"/>
        <v>0</v>
      </c>
      <c r="R26" s="85">
        <f t="shared" si="7"/>
        <v>0</v>
      </c>
    </row>
    <row r="27" spans="1:16" ht="31.5" customHeight="1">
      <c r="A27" s="10" t="s">
        <v>210</v>
      </c>
      <c r="B27" s="88">
        <f t="shared" si="0"/>
        <v>50000</v>
      </c>
      <c r="C27" s="69">
        <f aca="true" t="shared" si="8" ref="C27:C34">SUM(D27:O27)</f>
        <v>50000</v>
      </c>
      <c r="D27" s="69">
        <v>50000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211">
        <f t="shared" si="1"/>
        <v>0</v>
      </c>
    </row>
    <row r="28" spans="1:16" ht="31.5" customHeight="1">
      <c r="A28" s="10" t="s">
        <v>211</v>
      </c>
      <c r="B28" s="88">
        <f t="shared" si="0"/>
        <v>2000000</v>
      </c>
      <c r="C28" s="69">
        <f t="shared" si="8"/>
        <v>2000000</v>
      </c>
      <c r="D28" s="69"/>
      <c r="E28" s="69"/>
      <c r="F28" s="69"/>
      <c r="G28" s="69"/>
      <c r="H28" s="69"/>
      <c r="I28" s="69"/>
      <c r="J28" s="69">
        <v>2000000</v>
      </c>
      <c r="K28" s="69"/>
      <c r="L28" s="69"/>
      <c r="M28" s="69"/>
      <c r="N28" s="69"/>
      <c r="O28" s="69"/>
      <c r="P28" s="211">
        <f t="shared" si="1"/>
        <v>0</v>
      </c>
    </row>
    <row r="29" spans="1:16" ht="31.5" customHeight="1">
      <c r="A29" s="210" t="s">
        <v>212</v>
      </c>
      <c r="B29" s="88">
        <f t="shared" si="0"/>
        <v>1120000</v>
      </c>
      <c r="C29" s="67">
        <f t="shared" si="8"/>
        <v>1120000</v>
      </c>
      <c r="D29" s="67">
        <v>380000</v>
      </c>
      <c r="E29" s="67">
        <v>100000</v>
      </c>
      <c r="F29" s="67">
        <v>640000</v>
      </c>
      <c r="G29" s="67"/>
      <c r="H29" s="67"/>
      <c r="I29" s="67"/>
      <c r="J29" s="67"/>
      <c r="K29" s="67"/>
      <c r="L29" s="67"/>
      <c r="M29" s="67"/>
      <c r="N29" s="67"/>
      <c r="O29" s="67"/>
      <c r="P29" s="211">
        <f t="shared" si="1"/>
        <v>0</v>
      </c>
    </row>
    <row r="30" spans="1:16" ht="31.5" customHeight="1">
      <c r="A30" s="210" t="s">
        <v>213</v>
      </c>
      <c r="B30" s="88">
        <f t="shared" si="0"/>
        <v>860000</v>
      </c>
      <c r="C30" s="67">
        <f t="shared" si="8"/>
        <v>860000</v>
      </c>
      <c r="D30" s="67">
        <v>120000</v>
      </c>
      <c r="E30" s="67">
        <v>100000</v>
      </c>
      <c r="F30" s="67">
        <v>640000</v>
      </c>
      <c r="G30" s="67"/>
      <c r="H30" s="67"/>
      <c r="I30" s="67"/>
      <c r="J30" s="67"/>
      <c r="K30" s="67"/>
      <c r="L30" s="67"/>
      <c r="M30" s="67"/>
      <c r="N30" s="67"/>
      <c r="O30" s="67"/>
      <c r="P30" s="211">
        <f t="shared" si="1"/>
        <v>0</v>
      </c>
    </row>
    <row r="31" spans="1:16" ht="31.5" customHeight="1">
      <c r="A31" s="210" t="s">
        <v>214</v>
      </c>
      <c r="B31" s="88">
        <f t="shared" si="0"/>
        <v>5035000</v>
      </c>
      <c r="C31" s="67">
        <f t="shared" si="8"/>
        <v>5035000</v>
      </c>
      <c r="D31" s="67">
        <v>35000</v>
      </c>
      <c r="E31" s="67"/>
      <c r="F31" s="67"/>
      <c r="G31" s="67"/>
      <c r="H31" s="67"/>
      <c r="I31" s="67">
        <v>5000000</v>
      </c>
      <c r="J31" s="67"/>
      <c r="K31" s="67"/>
      <c r="L31" s="67"/>
      <c r="M31" s="67"/>
      <c r="N31" s="67"/>
      <c r="O31" s="67"/>
      <c r="P31" s="211">
        <f t="shared" si="1"/>
        <v>0</v>
      </c>
    </row>
    <row r="32" spans="1:16" ht="31.5" customHeight="1">
      <c r="A32" s="210" t="s">
        <v>215</v>
      </c>
      <c r="B32" s="88">
        <f t="shared" si="0"/>
        <v>1970000</v>
      </c>
      <c r="C32" s="67">
        <f t="shared" si="8"/>
        <v>1970000</v>
      </c>
      <c r="D32" s="67">
        <v>80000</v>
      </c>
      <c r="E32" s="67"/>
      <c r="F32" s="67"/>
      <c r="G32" s="67"/>
      <c r="H32" s="67"/>
      <c r="I32" s="67">
        <v>1350000</v>
      </c>
      <c r="J32" s="67">
        <v>540000</v>
      </c>
      <c r="K32" s="67"/>
      <c r="L32" s="67"/>
      <c r="M32" s="67"/>
      <c r="N32" s="67"/>
      <c r="O32" s="67"/>
      <c r="P32" s="211">
        <f t="shared" si="1"/>
        <v>0</v>
      </c>
    </row>
    <row r="33" spans="1:17" ht="31.5" customHeight="1">
      <c r="A33" s="210" t="s">
        <v>216</v>
      </c>
      <c r="B33" s="88">
        <f t="shared" si="0"/>
        <v>12000</v>
      </c>
      <c r="C33" s="67">
        <f t="shared" si="8"/>
        <v>10000</v>
      </c>
      <c r="D33" s="67">
        <v>10000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211">
        <f t="shared" si="1"/>
        <v>2000</v>
      </c>
      <c r="Q33">
        <v>2000</v>
      </c>
    </row>
    <row r="34" spans="1:16" ht="31.5" customHeight="1">
      <c r="A34" s="210" t="s">
        <v>217</v>
      </c>
      <c r="B34" s="88">
        <f t="shared" si="0"/>
        <v>20000</v>
      </c>
      <c r="C34" s="67">
        <f t="shared" si="8"/>
        <v>20000</v>
      </c>
      <c r="D34" s="67">
        <v>20000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211">
        <f t="shared" si="1"/>
        <v>0</v>
      </c>
    </row>
    <row r="35" spans="1:18" ht="31.5" customHeight="1">
      <c r="A35" s="8" t="s">
        <v>218</v>
      </c>
      <c r="B35" s="89">
        <f t="shared" si="0"/>
        <v>10207000</v>
      </c>
      <c r="C35" s="68">
        <f>C29+C31+C33+C34+C27+C32+C28</f>
        <v>10205000</v>
      </c>
      <c r="D35" s="68">
        <f aca="true" t="shared" si="9" ref="D35:R35">D29+D31+D33+D34+D27+D32+D28</f>
        <v>575000</v>
      </c>
      <c r="E35" s="68">
        <f t="shared" si="9"/>
        <v>100000</v>
      </c>
      <c r="F35" s="68">
        <f t="shared" si="9"/>
        <v>640000</v>
      </c>
      <c r="G35" s="68">
        <f t="shared" si="9"/>
        <v>0</v>
      </c>
      <c r="H35" s="68">
        <f t="shared" si="9"/>
        <v>0</v>
      </c>
      <c r="I35" s="68">
        <f t="shared" si="9"/>
        <v>6350000</v>
      </c>
      <c r="J35" s="68">
        <f t="shared" si="9"/>
        <v>2540000</v>
      </c>
      <c r="K35" s="68">
        <f t="shared" si="9"/>
        <v>0</v>
      </c>
      <c r="L35" s="68">
        <f t="shared" si="9"/>
        <v>0</v>
      </c>
      <c r="M35" s="68">
        <f t="shared" si="9"/>
        <v>0</v>
      </c>
      <c r="N35" s="68">
        <f t="shared" si="9"/>
        <v>0</v>
      </c>
      <c r="O35" s="68">
        <f t="shared" si="9"/>
        <v>0</v>
      </c>
      <c r="P35" s="85">
        <f t="shared" si="9"/>
        <v>2000</v>
      </c>
      <c r="Q35" s="85">
        <f t="shared" si="9"/>
        <v>2000</v>
      </c>
      <c r="R35" s="85">
        <f t="shared" si="9"/>
        <v>0</v>
      </c>
    </row>
    <row r="36" spans="1:16" ht="31.5" customHeight="1">
      <c r="A36" s="210" t="s">
        <v>219</v>
      </c>
      <c r="B36" s="88">
        <f t="shared" si="0"/>
        <v>150000</v>
      </c>
      <c r="C36" s="67">
        <f>SUM(D36:O36)</f>
        <v>150000</v>
      </c>
      <c r="D36" s="67">
        <v>150000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211">
        <f t="shared" si="1"/>
        <v>0</v>
      </c>
    </row>
    <row r="37" spans="1:16" ht="31.5" customHeight="1">
      <c r="A37" s="210" t="s">
        <v>220</v>
      </c>
      <c r="B37" s="88">
        <f t="shared" si="0"/>
        <v>0</v>
      </c>
      <c r="C37" s="67">
        <f>SUM(D37:O37)</f>
        <v>0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211">
        <f t="shared" si="1"/>
        <v>0</v>
      </c>
    </row>
    <row r="38" spans="1:16" ht="31.5" customHeight="1">
      <c r="A38" s="210" t="s">
        <v>221</v>
      </c>
      <c r="B38" s="88">
        <f t="shared" si="0"/>
        <v>280000</v>
      </c>
      <c r="C38" s="67">
        <f>SUM(D38:O38)</f>
        <v>280000</v>
      </c>
      <c r="D38" s="67"/>
      <c r="E38" s="67"/>
      <c r="F38" s="67"/>
      <c r="G38" s="67"/>
      <c r="H38" s="67"/>
      <c r="I38" s="67"/>
      <c r="J38" s="67"/>
      <c r="K38" s="67"/>
      <c r="L38" s="67"/>
      <c r="M38" s="67">
        <v>280000</v>
      </c>
      <c r="N38" s="67"/>
      <c r="O38" s="67"/>
      <c r="P38" s="211">
        <f t="shared" si="1"/>
        <v>0</v>
      </c>
    </row>
    <row r="39" spans="1:16" ht="31.5" customHeight="1">
      <c r="A39" s="210" t="s">
        <v>222</v>
      </c>
      <c r="B39" s="88">
        <f t="shared" si="0"/>
        <v>0</v>
      </c>
      <c r="C39" s="67">
        <f>SUM(D39:O39)</f>
        <v>0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211">
        <f t="shared" si="1"/>
        <v>0</v>
      </c>
    </row>
    <row r="40" spans="1:18" ht="31.5" customHeight="1">
      <c r="A40" s="8" t="s">
        <v>223</v>
      </c>
      <c r="B40" s="89">
        <f t="shared" si="0"/>
        <v>430000</v>
      </c>
      <c r="C40" s="68">
        <f>C36+C38</f>
        <v>430000</v>
      </c>
      <c r="D40" s="68">
        <f aca="true" t="shared" si="10" ref="D40:R40">D36+D38</f>
        <v>150000</v>
      </c>
      <c r="E40" s="68">
        <f t="shared" si="10"/>
        <v>0</v>
      </c>
      <c r="F40" s="68">
        <f t="shared" si="10"/>
        <v>0</v>
      </c>
      <c r="G40" s="68">
        <f t="shared" si="10"/>
        <v>0</v>
      </c>
      <c r="H40" s="68">
        <f t="shared" si="10"/>
        <v>0</v>
      </c>
      <c r="I40" s="68">
        <f t="shared" si="10"/>
        <v>0</v>
      </c>
      <c r="J40" s="68">
        <f t="shared" si="10"/>
        <v>0</v>
      </c>
      <c r="K40" s="68">
        <f t="shared" si="10"/>
        <v>0</v>
      </c>
      <c r="L40" s="68">
        <f t="shared" si="10"/>
        <v>0</v>
      </c>
      <c r="M40" s="68">
        <f t="shared" si="10"/>
        <v>280000</v>
      </c>
      <c r="N40" s="68">
        <f t="shared" si="10"/>
        <v>0</v>
      </c>
      <c r="O40" s="68">
        <f t="shared" si="10"/>
        <v>0</v>
      </c>
      <c r="P40" s="85">
        <f t="shared" si="10"/>
        <v>0</v>
      </c>
      <c r="Q40" s="85">
        <f t="shared" si="10"/>
        <v>0</v>
      </c>
      <c r="R40" s="85">
        <f t="shared" si="10"/>
        <v>0</v>
      </c>
    </row>
    <row r="41" spans="1:16" ht="31.5" customHeight="1">
      <c r="A41" s="210" t="s">
        <v>224</v>
      </c>
      <c r="B41" s="88">
        <f t="shared" si="0"/>
        <v>0</v>
      </c>
      <c r="C41" s="67">
        <f>SUM(D41:O41)</f>
        <v>0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211">
        <f t="shared" si="1"/>
        <v>0</v>
      </c>
    </row>
    <row r="42" spans="1:18" ht="31.5" customHeight="1">
      <c r="A42" s="8" t="s">
        <v>225</v>
      </c>
      <c r="B42" s="89">
        <f t="shared" si="0"/>
        <v>0</v>
      </c>
      <c r="C42" s="68">
        <f>SUM(C41)</f>
        <v>0</v>
      </c>
      <c r="D42" s="68">
        <f aca="true" t="shared" si="11" ref="D42:R42">SUM(D41)</f>
        <v>0</v>
      </c>
      <c r="E42" s="68">
        <f t="shared" si="11"/>
        <v>0</v>
      </c>
      <c r="F42" s="68">
        <f t="shared" si="11"/>
        <v>0</v>
      </c>
      <c r="G42" s="68">
        <f t="shared" si="11"/>
        <v>0</v>
      </c>
      <c r="H42" s="68">
        <f t="shared" si="11"/>
        <v>0</v>
      </c>
      <c r="I42" s="68">
        <f t="shared" si="11"/>
        <v>0</v>
      </c>
      <c r="J42" s="68">
        <f t="shared" si="11"/>
        <v>0</v>
      </c>
      <c r="K42" s="68">
        <f t="shared" si="11"/>
        <v>0</v>
      </c>
      <c r="L42" s="68">
        <f t="shared" si="11"/>
        <v>0</v>
      </c>
      <c r="M42" s="68">
        <f t="shared" si="11"/>
        <v>0</v>
      </c>
      <c r="N42" s="68">
        <f t="shared" si="11"/>
        <v>0</v>
      </c>
      <c r="O42" s="68">
        <f t="shared" si="11"/>
        <v>0</v>
      </c>
      <c r="P42" s="85">
        <f t="shared" si="11"/>
        <v>0</v>
      </c>
      <c r="Q42" s="85">
        <f t="shared" si="11"/>
        <v>0</v>
      </c>
      <c r="R42" s="85">
        <f t="shared" si="11"/>
        <v>0</v>
      </c>
    </row>
    <row r="43" spans="1:18" ht="31.5" customHeight="1">
      <c r="A43" s="11" t="s">
        <v>226</v>
      </c>
      <c r="B43" s="89">
        <f t="shared" si="0"/>
        <v>133158833</v>
      </c>
      <c r="C43" s="70">
        <f>C42+C40+C35+C26+C13+C11</f>
        <v>132902833</v>
      </c>
      <c r="D43" s="70">
        <f aca="true" t="shared" si="12" ref="D43:R43">D42+D40+D35+D26+D13+D11</f>
        <v>725000</v>
      </c>
      <c r="E43" s="70">
        <f t="shared" si="12"/>
        <v>100000</v>
      </c>
      <c r="F43" s="70">
        <f t="shared" si="12"/>
        <v>640000</v>
      </c>
      <c r="G43" s="70">
        <f t="shared" si="12"/>
        <v>89535833</v>
      </c>
      <c r="H43" s="70">
        <f t="shared" si="12"/>
        <v>6790000</v>
      </c>
      <c r="I43" s="70">
        <f t="shared" si="12"/>
        <v>6350000</v>
      </c>
      <c r="J43" s="70">
        <f t="shared" si="12"/>
        <v>2540000</v>
      </c>
      <c r="K43" s="70">
        <f t="shared" si="12"/>
        <v>44000</v>
      </c>
      <c r="L43" s="70">
        <f t="shared" si="12"/>
        <v>3698000</v>
      </c>
      <c r="M43" s="70">
        <f t="shared" si="12"/>
        <v>280000</v>
      </c>
      <c r="N43" s="70">
        <f t="shared" si="12"/>
        <v>22200000</v>
      </c>
      <c r="O43" s="70">
        <f t="shared" si="12"/>
        <v>0</v>
      </c>
      <c r="P43" s="85">
        <f t="shared" si="12"/>
        <v>256000</v>
      </c>
      <c r="Q43" s="85">
        <f t="shared" si="12"/>
        <v>256000</v>
      </c>
      <c r="R43" s="85">
        <f t="shared" si="12"/>
        <v>0</v>
      </c>
    </row>
    <row r="44" spans="1:18" ht="31.5" customHeight="1">
      <c r="A44" s="14" t="s">
        <v>134</v>
      </c>
      <c r="B44" s="88">
        <f t="shared" si="0"/>
        <v>5926000</v>
      </c>
      <c r="C44" s="67">
        <f>SUM(D44:O44)</f>
        <v>5816000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v>5816000</v>
      </c>
      <c r="P44" s="211">
        <f>Q44+R44</f>
        <v>110000</v>
      </c>
      <c r="R44">
        <v>110000</v>
      </c>
    </row>
    <row r="45" spans="1:18" ht="31.5" customHeight="1">
      <c r="A45" s="14" t="s">
        <v>238</v>
      </c>
      <c r="B45" s="88">
        <f>C45+P45-R45</f>
        <v>0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211">
        <f>Q45+R45</f>
        <v>65357000</v>
      </c>
      <c r="R45">
        <v>65357000</v>
      </c>
    </row>
    <row r="46" spans="1:18" ht="31.5" customHeight="1">
      <c r="A46" s="5" t="s">
        <v>227</v>
      </c>
      <c r="B46" s="88">
        <f>C46+P46-P45</f>
        <v>5926000</v>
      </c>
      <c r="C46" s="67">
        <f>SUM(C44)</f>
        <v>5816000</v>
      </c>
      <c r="D46" s="67">
        <f aca="true" t="shared" si="13" ref="D46:Q46">SUM(D44)</f>
        <v>0</v>
      </c>
      <c r="E46" s="67">
        <f t="shared" si="13"/>
        <v>0</v>
      </c>
      <c r="F46" s="67">
        <f t="shared" si="13"/>
        <v>0</v>
      </c>
      <c r="G46" s="67">
        <f t="shared" si="13"/>
        <v>0</v>
      </c>
      <c r="H46" s="67">
        <f t="shared" si="13"/>
        <v>0</v>
      </c>
      <c r="I46" s="67">
        <f t="shared" si="13"/>
        <v>0</v>
      </c>
      <c r="J46" s="67">
        <f t="shared" si="13"/>
        <v>0</v>
      </c>
      <c r="K46" s="67">
        <f t="shared" si="13"/>
        <v>0</v>
      </c>
      <c r="L46" s="67">
        <f t="shared" si="13"/>
        <v>0</v>
      </c>
      <c r="M46" s="67">
        <f t="shared" si="13"/>
        <v>0</v>
      </c>
      <c r="N46" s="67">
        <f t="shared" si="13"/>
        <v>0</v>
      </c>
      <c r="O46" s="67">
        <f t="shared" si="13"/>
        <v>5816000</v>
      </c>
      <c r="P46" s="211">
        <f>Q46+R46</f>
        <v>65467000</v>
      </c>
      <c r="Q46" s="67">
        <f t="shared" si="13"/>
        <v>0</v>
      </c>
      <c r="R46" s="67">
        <f>SUM(R44:R45)</f>
        <v>65467000</v>
      </c>
    </row>
    <row r="47" spans="1:18" ht="31.5" customHeight="1">
      <c r="A47" s="15" t="s">
        <v>228</v>
      </c>
      <c r="B47" s="89">
        <f>C47+P47-R45</f>
        <v>139084833</v>
      </c>
      <c r="C47" s="71">
        <f>C43+C46</f>
        <v>138718833</v>
      </c>
      <c r="D47" s="71">
        <f aca="true" t="shared" si="14" ref="D47:R47">D43+D46</f>
        <v>725000</v>
      </c>
      <c r="E47" s="71">
        <f t="shared" si="14"/>
        <v>100000</v>
      </c>
      <c r="F47" s="71">
        <f t="shared" si="14"/>
        <v>640000</v>
      </c>
      <c r="G47" s="71">
        <f t="shared" si="14"/>
        <v>89535833</v>
      </c>
      <c r="H47" s="71">
        <f t="shared" si="14"/>
        <v>6790000</v>
      </c>
      <c r="I47" s="71">
        <f t="shared" si="14"/>
        <v>6350000</v>
      </c>
      <c r="J47" s="71">
        <f t="shared" si="14"/>
        <v>2540000</v>
      </c>
      <c r="K47" s="71">
        <f t="shared" si="14"/>
        <v>44000</v>
      </c>
      <c r="L47" s="71">
        <f t="shared" si="14"/>
        <v>3698000</v>
      </c>
      <c r="M47" s="71">
        <f t="shared" si="14"/>
        <v>280000</v>
      </c>
      <c r="N47" s="71">
        <f t="shared" si="14"/>
        <v>22200000</v>
      </c>
      <c r="O47" s="71">
        <f t="shared" si="14"/>
        <v>5816000</v>
      </c>
      <c r="P47" s="211">
        <f>Q47+R47</f>
        <v>65723000</v>
      </c>
      <c r="Q47" s="86">
        <f t="shared" si="14"/>
        <v>256000</v>
      </c>
      <c r="R47" s="86">
        <f t="shared" si="14"/>
        <v>65467000</v>
      </c>
    </row>
    <row r="48" spans="3:16" ht="14.2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64">
      <selection activeCell="F70" sqref="F70"/>
    </sheetView>
  </sheetViews>
  <sheetFormatPr defaultColWidth="9.00390625" defaultRowHeight="14.25"/>
  <cols>
    <col min="1" max="1" width="41.625" style="0" customWidth="1"/>
    <col min="2" max="2" width="13.75390625" style="0" bestFit="1" customWidth="1"/>
    <col min="3" max="3" width="12.875" style="0" customWidth="1"/>
    <col min="4" max="4" width="12.00390625" style="0" customWidth="1"/>
  </cols>
  <sheetData>
    <row r="1" spans="1:8" ht="57.75" customHeight="1">
      <c r="A1" s="762" t="s">
        <v>885</v>
      </c>
      <c r="B1" s="762"/>
      <c r="C1" s="761"/>
      <c r="D1" s="761"/>
      <c r="E1" s="96"/>
      <c r="F1" s="96"/>
      <c r="G1" s="96"/>
      <c r="H1" s="96"/>
    </row>
    <row r="4" spans="1:4" ht="42.75">
      <c r="A4" s="94"/>
      <c r="B4" s="94" t="s">
        <v>243</v>
      </c>
      <c r="C4" s="87" t="s">
        <v>670</v>
      </c>
      <c r="D4" s="5" t="s">
        <v>668</v>
      </c>
    </row>
    <row r="5" spans="1:4" ht="33.75" customHeight="1">
      <c r="A5" s="20" t="s">
        <v>5</v>
      </c>
      <c r="B5" s="213">
        <f>'Összesítő kiadás eredeti (2)'!C2</f>
        <v>54362000</v>
      </c>
      <c r="C5" s="73">
        <f>'Összesítő kiadás módosított'!C2</f>
        <v>52592854</v>
      </c>
      <c r="D5" s="73">
        <f>'Összesítő kiadás teljesítés'!C2</f>
        <v>52324227</v>
      </c>
    </row>
    <row r="6" spans="1:4" ht="33.75" customHeight="1">
      <c r="A6" s="20" t="s">
        <v>7</v>
      </c>
      <c r="B6" s="213">
        <f>'Összesítő kiadás eredeti (2)'!C3</f>
        <v>2988000</v>
      </c>
      <c r="C6" s="73">
        <f>'Összesítő kiadás módosított'!C3</f>
        <v>2860000</v>
      </c>
      <c r="D6" s="73">
        <f>'Összesítő kiadás teljesítés'!C3</f>
        <v>2737865</v>
      </c>
    </row>
    <row r="7" spans="1:4" ht="33.75" customHeight="1">
      <c r="A7" s="20" t="s">
        <v>9</v>
      </c>
      <c r="B7" s="213">
        <f>'Összesítő kiadás eredeti (2)'!C4</f>
        <v>2064000</v>
      </c>
      <c r="C7" s="73">
        <f>'Összesítő kiadás módosított'!C4</f>
        <v>2065000</v>
      </c>
      <c r="D7" s="73">
        <f>'Összesítő kiadás teljesítés'!C4</f>
        <v>2064144</v>
      </c>
    </row>
    <row r="8" spans="1:4" ht="33.75" customHeight="1">
      <c r="A8" s="20" t="s">
        <v>110</v>
      </c>
      <c r="B8" s="213">
        <f>'Összesítő kiadás eredeti (2)'!C5</f>
        <v>1350000</v>
      </c>
      <c r="C8" s="73">
        <f>'Összesítő kiadás módosított'!C5</f>
        <v>912000</v>
      </c>
      <c r="D8" s="73">
        <f>'Összesítő kiadás teljesítés'!C5</f>
        <v>910531</v>
      </c>
    </row>
    <row r="9" spans="1:4" ht="33.75" customHeight="1">
      <c r="A9" s="20" t="s">
        <v>11</v>
      </c>
      <c r="B9" s="213">
        <f>'Összesítő kiadás eredeti (2)'!C6</f>
        <v>330000</v>
      </c>
      <c r="C9" s="73">
        <f>'Összesítő kiadás módosított'!C6</f>
        <v>1692673</v>
      </c>
      <c r="D9" s="73">
        <f>'Összesítő kiadás teljesítés'!C6</f>
        <v>1692673</v>
      </c>
    </row>
    <row r="10" spans="1:4" ht="33.75" customHeight="1">
      <c r="A10" s="226" t="s">
        <v>163</v>
      </c>
      <c r="B10" s="213">
        <f>'Összesítő kiadás eredeti (2)'!C7</f>
        <v>61094000</v>
      </c>
      <c r="C10" s="224">
        <f>'Összesítő kiadás módosított'!C7</f>
        <v>60122527</v>
      </c>
      <c r="D10" s="224">
        <f>'Összesítő kiadás teljesítés'!C7</f>
        <v>59729440</v>
      </c>
    </row>
    <row r="11" spans="1:8" ht="33.75" customHeight="1">
      <c r="A11" s="20" t="s">
        <v>13</v>
      </c>
      <c r="B11" s="213">
        <f>'Összesítő kiadás eredeti (2)'!C8</f>
        <v>14624000</v>
      </c>
      <c r="C11" s="73">
        <f>'Összesítő kiadás módosított'!C8</f>
        <v>14440350</v>
      </c>
      <c r="D11" s="73">
        <f>'Összesítő kiadás teljesítés'!C8</f>
        <v>14436462</v>
      </c>
      <c r="H11" s="1"/>
    </row>
    <row r="12" spans="1:4" ht="33.75" customHeight="1">
      <c r="A12" s="20" t="s">
        <v>15</v>
      </c>
      <c r="B12" s="213">
        <f>'Összesítő kiadás eredeti (2)'!C9</f>
        <v>497000</v>
      </c>
      <c r="C12" s="73">
        <f>'Összesítő kiadás módosított'!C9</f>
        <v>559676</v>
      </c>
      <c r="D12" s="73">
        <f>'Összesítő kiadás teljesítés'!C9</f>
        <v>558281</v>
      </c>
    </row>
    <row r="13" spans="1:4" ht="33.75" customHeight="1">
      <c r="A13" s="20" t="s">
        <v>17</v>
      </c>
      <c r="B13" s="213">
        <f>'Összesítő kiadás eredeti (2)'!C10</f>
        <v>0</v>
      </c>
      <c r="C13" s="73">
        <f>'Összesítő kiadás módosított'!C10</f>
        <v>52150</v>
      </c>
      <c r="D13" s="73">
        <f>'Összesítő kiadás teljesítés'!C10</f>
        <v>50970</v>
      </c>
    </row>
    <row r="14" spans="1:4" ht="33.75" customHeight="1">
      <c r="A14" s="20" t="s">
        <v>19</v>
      </c>
      <c r="B14" s="213">
        <f>'Összesítő kiadás eredeti (2)'!C11</f>
        <v>535000</v>
      </c>
      <c r="C14" s="73">
        <f>'Összesítő kiadás módosított'!C11</f>
        <v>532264</v>
      </c>
      <c r="D14" s="73">
        <f>'Összesítő kiadás teljesítés'!C11</f>
        <v>510051</v>
      </c>
    </row>
    <row r="15" spans="1:4" ht="33.75" customHeight="1">
      <c r="A15" s="227" t="s">
        <v>164</v>
      </c>
      <c r="B15" s="213">
        <f>'Összesítő kiadás eredeti (2)'!C12</f>
        <v>15656000</v>
      </c>
      <c r="C15" s="228">
        <f>'Összesítő kiadás módosított'!C12</f>
        <v>15584440</v>
      </c>
      <c r="D15" s="229">
        <f>'Összesítő kiadás teljesítés'!C12</f>
        <v>15555764</v>
      </c>
    </row>
    <row r="16" spans="1:4" ht="33.75" customHeight="1">
      <c r="A16" s="20" t="s">
        <v>21</v>
      </c>
      <c r="B16" s="213">
        <f>'Összesítő kiadás eredeti (2)'!C13</f>
        <v>50000</v>
      </c>
      <c r="C16" s="73">
        <f>'Összesítő kiadás módosított'!C13</f>
        <v>17000</v>
      </c>
      <c r="D16" s="73">
        <f>'Összesítő kiadás teljesítés'!C13</f>
        <v>16420</v>
      </c>
    </row>
    <row r="17" spans="1:4" ht="33.75" customHeight="1">
      <c r="A17" s="20" t="s">
        <v>23</v>
      </c>
      <c r="B17" s="213">
        <f>'Összesítő kiadás eredeti (2)'!C14</f>
        <v>0</v>
      </c>
      <c r="C17" s="73">
        <f>'Összesítő kiadás módosított'!C14</f>
        <v>0</v>
      </c>
      <c r="D17" s="73">
        <f>'Összesítő kiadás teljesítés'!C14</f>
        <v>0</v>
      </c>
    </row>
    <row r="18" spans="1:4" ht="33.75" customHeight="1">
      <c r="A18" s="20" t="s">
        <v>25</v>
      </c>
      <c r="B18" s="213">
        <f>'Összesítő kiadás eredeti (2)'!C15</f>
        <v>100000</v>
      </c>
      <c r="C18" s="73">
        <f>'Összesítő kiadás módosított'!C15</f>
        <v>1369454</v>
      </c>
      <c r="D18" s="73">
        <f>'Összesítő kiadás teljesítés'!C15</f>
        <v>1368453</v>
      </c>
    </row>
    <row r="19" spans="1:4" ht="33.75" customHeight="1">
      <c r="A19" s="20" t="s">
        <v>98</v>
      </c>
      <c r="B19" s="213">
        <f>'Összesítő kiadás eredeti (2)'!C16</f>
        <v>500000</v>
      </c>
      <c r="C19" s="73">
        <f>'Összesítő kiadás módosított'!C16</f>
        <v>232000</v>
      </c>
      <c r="D19" s="73">
        <f>'Összesítő kiadás teljesítés'!C16</f>
        <v>230697</v>
      </c>
    </row>
    <row r="20" spans="1:4" ht="33.75" customHeight="1">
      <c r="A20" s="20" t="s">
        <v>27</v>
      </c>
      <c r="B20" s="213">
        <f>'Összesítő kiadás eredeti (2)'!C17</f>
        <v>140000</v>
      </c>
      <c r="C20" s="73">
        <f>'Összesítő kiadás módosított'!C17</f>
        <v>78000</v>
      </c>
      <c r="D20" s="73">
        <f>'Összesítő kiadás teljesítés'!C17</f>
        <v>76510</v>
      </c>
    </row>
    <row r="21" spans="1:4" ht="33.75" customHeight="1">
      <c r="A21" s="20" t="s">
        <v>62</v>
      </c>
      <c r="B21" s="213">
        <f>'Összesítő kiadás eredeti (2)'!C18</f>
        <v>590000</v>
      </c>
      <c r="C21" s="73">
        <f>'Összesítő kiadás módosított'!C18</f>
        <v>480000</v>
      </c>
      <c r="D21" s="73">
        <f>'Összesítő kiadás teljesítés'!C18</f>
        <v>0</v>
      </c>
    </row>
    <row r="22" spans="1:4" ht="33.75" customHeight="1">
      <c r="A22" s="20" t="s">
        <v>29</v>
      </c>
      <c r="B22" s="213">
        <f>'Összesítő kiadás eredeti (2)'!C19</f>
        <v>4096833</v>
      </c>
      <c r="C22" s="73">
        <f>'Összesítő kiadás módosított'!C19</f>
        <v>2106000</v>
      </c>
      <c r="D22" s="73">
        <f>'Összesítő kiadás teljesítés'!C19</f>
        <v>2011908</v>
      </c>
    </row>
    <row r="23" spans="1:4" ht="33.75" customHeight="1">
      <c r="A23" s="20" t="s">
        <v>31</v>
      </c>
      <c r="B23" s="213">
        <f>'Összesítő kiadás eredeti (2)'!C20</f>
        <v>450000</v>
      </c>
      <c r="C23" s="73">
        <f>'Összesítő kiadás módosított'!C20</f>
        <v>1105000</v>
      </c>
      <c r="D23" s="73">
        <f>'Összesítő kiadás teljesítés'!C20</f>
        <v>1104516</v>
      </c>
    </row>
    <row r="24" spans="1:4" ht="33.75" customHeight="1">
      <c r="A24" s="20" t="s">
        <v>33</v>
      </c>
      <c r="B24" s="213">
        <f>'Összesítő kiadás eredeti (2)'!C21</f>
        <v>260000</v>
      </c>
      <c r="C24" s="73">
        <f>'Összesítő kiadás módosított'!C21</f>
        <v>214000</v>
      </c>
      <c r="D24" s="73">
        <f>'Összesítő kiadás teljesítés'!C21</f>
        <v>212168</v>
      </c>
    </row>
    <row r="25" spans="1:4" ht="33.75" customHeight="1">
      <c r="A25" s="20" t="s">
        <v>35</v>
      </c>
      <c r="B25" s="213">
        <f>'Összesítő kiadás eredeti (2)'!C22</f>
        <v>500000</v>
      </c>
      <c r="C25" s="73">
        <f>'Összesítő kiadás módosított'!C22</f>
        <v>0</v>
      </c>
      <c r="D25" s="73">
        <f>'Összesítő kiadás teljesítés'!C22</f>
        <v>0</v>
      </c>
    </row>
    <row r="26" spans="1:4" ht="33.75" customHeight="1">
      <c r="A26" s="20" t="s">
        <v>37</v>
      </c>
      <c r="B26" s="213">
        <f>'Összesítő kiadás eredeti (2)'!C23</f>
        <v>15000</v>
      </c>
      <c r="C26" s="73">
        <f>'Összesítő kiadás módosított'!C23</f>
        <v>9000</v>
      </c>
      <c r="D26" s="73">
        <f>'Összesítő kiadás teljesítés'!C23</f>
        <v>8807</v>
      </c>
    </row>
    <row r="27" spans="1:4" ht="33.75" customHeight="1">
      <c r="A27" s="20" t="s">
        <v>39</v>
      </c>
      <c r="B27" s="213">
        <f>'Összesítő kiadás eredeti (2)'!C24</f>
        <v>540000</v>
      </c>
      <c r="C27" s="73">
        <f>'Összesítő kiadás módosított'!C24</f>
        <v>810000</v>
      </c>
      <c r="D27" s="73">
        <f>'Összesítő kiadás teljesítés'!C24</f>
        <v>806983</v>
      </c>
    </row>
    <row r="28" spans="1:4" ht="33.75" customHeight="1">
      <c r="A28" s="20" t="s">
        <v>41</v>
      </c>
      <c r="B28" s="213">
        <f>'Összesítő kiadás eredeti (2)'!C25</f>
        <v>3580000</v>
      </c>
      <c r="C28" s="73">
        <f>'Összesítő kiadás módosított'!C25</f>
        <v>3973000</v>
      </c>
      <c r="D28" s="73">
        <f>'Összesítő kiadás teljesítés'!C25</f>
        <v>3963928</v>
      </c>
    </row>
    <row r="29" spans="1:4" ht="33.75" customHeight="1">
      <c r="A29" s="20" t="s">
        <v>43</v>
      </c>
      <c r="B29" s="213">
        <f>'Összesítő kiadás eredeti (2)'!C26</f>
        <v>3200000</v>
      </c>
      <c r="C29" s="73">
        <f>'Összesítő kiadás módosított'!C26</f>
        <v>6697000</v>
      </c>
      <c r="D29" s="73">
        <f>'Összesítő kiadás teljesítés'!C26</f>
        <v>6596578</v>
      </c>
    </row>
    <row r="30" spans="1:4" ht="33.75" customHeight="1">
      <c r="A30" s="20" t="s">
        <v>45</v>
      </c>
      <c r="B30" s="213">
        <f>'Összesítő kiadás eredeti (2)'!C27</f>
        <v>445000</v>
      </c>
      <c r="C30" s="73">
        <f>'Összesítő kiadás módosított'!C27</f>
        <v>443000</v>
      </c>
      <c r="D30" s="73">
        <f>'Összesítő kiadás teljesítés'!C27</f>
        <v>424026</v>
      </c>
    </row>
    <row r="31" spans="1:4" ht="33.75" customHeight="1">
      <c r="A31" s="20" t="s">
        <v>47</v>
      </c>
      <c r="B31" s="213">
        <f>'Összesítő kiadás eredeti (2)'!C28</f>
        <v>100000</v>
      </c>
      <c r="C31" s="73">
        <f>'Összesítő kiadás módosított'!C28</f>
        <v>128000</v>
      </c>
      <c r="D31" s="73">
        <f>'Összesítő kiadás teljesítés'!C28</f>
        <v>125559</v>
      </c>
    </row>
    <row r="32" spans="1:4" ht="33.75" customHeight="1">
      <c r="A32" s="20" t="s">
        <v>49</v>
      </c>
      <c r="B32" s="213">
        <f>'Összesítő kiadás eredeti (2)'!C29</f>
        <v>3300000</v>
      </c>
      <c r="C32" s="73">
        <f>'Összesítő kiadás módosított'!C29</f>
        <v>3733000</v>
      </c>
      <c r="D32" s="73">
        <f>'Összesítő kiadás teljesítés'!C29</f>
        <v>3513938</v>
      </c>
    </row>
    <row r="33" spans="1:4" ht="33.75" customHeight="1">
      <c r="A33" s="20" t="s">
        <v>51</v>
      </c>
      <c r="B33" s="213">
        <f>'Összesítő kiadás eredeti (2)'!C30</f>
        <v>750000</v>
      </c>
      <c r="C33" s="73">
        <f>'Összesítő kiadás módosított'!C30</f>
        <v>716000</v>
      </c>
      <c r="D33" s="73">
        <f>'Összesítő kiadás teljesítés'!C30</f>
        <v>715282</v>
      </c>
    </row>
    <row r="34" spans="1:4" ht="33.75" customHeight="1">
      <c r="A34" s="20" t="s">
        <v>53</v>
      </c>
      <c r="B34" s="213">
        <f>'Összesítő kiadás eredeti (2)'!C31</f>
        <v>400000</v>
      </c>
      <c r="C34" s="73">
        <f>'Összesítő kiadás módosított'!C31</f>
        <v>648000</v>
      </c>
      <c r="D34" s="73">
        <f>'Összesítő kiadás teljesítés'!C31</f>
        <v>647563</v>
      </c>
    </row>
    <row r="35" spans="1:4" ht="33.75" customHeight="1">
      <c r="A35" s="20" t="s">
        <v>55</v>
      </c>
      <c r="B35" s="213">
        <f>'Összesítő kiadás eredeti (2)'!C32</f>
        <v>950000</v>
      </c>
      <c r="C35" s="73">
        <f>'Összesítő kiadás módosított'!C32</f>
        <v>760690</v>
      </c>
      <c r="D35" s="73">
        <f>'Összesítő kiadás teljesítés'!C32</f>
        <v>759826</v>
      </c>
    </row>
    <row r="36" spans="1:4" ht="33.75" customHeight="1">
      <c r="A36" s="20" t="s">
        <v>57</v>
      </c>
      <c r="B36" s="213">
        <f>'Összesítő kiadás eredeti (2)'!C33</f>
        <v>340000</v>
      </c>
      <c r="C36" s="73">
        <f>'Összesítő kiadás módosított'!C33</f>
        <v>276000</v>
      </c>
      <c r="D36" s="73">
        <f>'Összesítő kiadás teljesítés'!C33</f>
        <v>257161</v>
      </c>
    </row>
    <row r="37" spans="1:4" ht="33.75" customHeight="1">
      <c r="A37" s="20" t="s">
        <v>59</v>
      </c>
      <c r="B37" s="213">
        <f>'Összesítő kiadás eredeti (2)'!C34</f>
        <v>2090000</v>
      </c>
      <c r="C37" s="73">
        <f>'Összesítő kiadás módosított'!C34</f>
        <v>1960000</v>
      </c>
      <c r="D37" s="73">
        <f>'Összesítő kiadás teljesítés'!C34</f>
        <v>1957775</v>
      </c>
    </row>
    <row r="38" spans="1:4" ht="33.75" customHeight="1">
      <c r="A38" s="20" t="s">
        <v>61</v>
      </c>
      <c r="B38" s="213">
        <f>'Összesítő kiadás eredeti (2)'!C35</f>
        <v>10000</v>
      </c>
      <c r="C38" s="73">
        <f>'Összesítő kiadás módosított'!C35</f>
        <v>0</v>
      </c>
      <c r="D38" s="73">
        <f>'Összesítő kiadás teljesítés'!C35</f>
        <v>0</v>
      </c>
    </row>
    <row r="39" spans="1:4" ht="33.75" customHeight="1">
      <c r="A39" s="20" t="s">
        <v>64</v>
      </c>
      <c r="B39" s="213">
        <f>'Összesítő kiadás eredeti (2)'!C36</f>
        <v>1000000</v>
      </c>
      <c r="C39" s="73">
        <f>'Összesítő kiadás módosított'!C36</f>
        <v>875000</v>
      </c>
      <c r="D39" s="73">
        <f>'Összesítő kiadás teljesítés'!C36</f>
        <v>873651</v>
      </c>
    </row>
    <row r="40" spans="1:4" ht="33.75" customHeight="1">
      <c r="A40" s="20" t="s">
        <v>66</v>
      </c>
      <c r="B40" s="213">
        <f>'Összesítő kiadás eredeti (2)'!C37</f>
        <v>2635000</v>
      </c>
      <c r="C40" s="73">
        <f>'Összesítő kiadás módosított'!C37</f>
        <v>1820000</v>
      </c>
      <c r="D40" s="73">
        <f>'Összesítő kiadás teljesítés'!C37</f>
        <v>1617192</v>
      </c>
    </row>
    <row r="41" spans="1:4" ht="33.75" customHeight="1">
      <c r="A41" s="20" t="s">
        <v>165</v>
      </c>
      <c r="B41" s="213">
        <f>'Összesítő kiadás eredeti (2)'!C38</f>
        <v>245000</v>
      </c>
      <c r="C41" s="73">
        <f>'Összesítő kiadás módosított'!C38</f>
        <v>226446</v>
      </c>
      <c r="D41" s="73">
        <f>'Összesítő kiadás teljesítés'!C38</f>
        <v>225768</v>
      </c>
    </row>
    <row r="42" spans="1:4" ht="33.75" customHeight="1">
      <c r="A42" s="20" t="s">
        <v>68</v>
      </c>
      <c r="B42" s="213">
        <f>'Összesítő kiadás eredeti (2)'!C39</f>
        <v>6515000</v>
      </c>
      <c r="C42" s="73">
        <f>'Összesítő kiadás módosított'!C39</f>
        <v>5751989</v>
      </c>
      <c r="D42" s="73">
        <f>'Összesítő kiadás teljesítés'!C39</f>
        <v>5739244</v>
      </c>
    </row>
    <row r="43" spans="1:4" ht="33.75" customHeight="1">
      <c r="A43" s="20" t="s">
        <v>69</v>
      </c>
      <c r="B43" s="213">
        <f>'Összesítő kiadás eredeti (2)'!C40</f>
        <v>800000</v>
      </c>
      <c r="C43" s="73">
        <f>'Összesítő kiadás módosított'!C40</f>
        <v>1720000</v>
      </c>
      <c r="D43" s="73">
        <f>'Összesítő kiadás teljesítés'!C40</f>
        <v>1720000</v>
      </c>
    </row>
    <row r="44" spans="1:4" ht="33.75" customHeight="1">
      <c r="A44" s="20" t="s">
        <v>71</v>
      </c>
      <c r="B44" s="213">
        <f>'Összesítő kiadás eredeti (2)'!C41</f>
        <v>250000</v>
      </c>
      <c r="C44" s="73">
        <f>'Összesítő kiadás módosított'!C41</f>
        <v>151000</v>
      </c>
      <c r="D44" s="73">
        <f>'Összesítő kiadás teljesítés'!C41</f>
        <v>3</v>
      </c>
    </row>
    <row r="45" spans="1:4" ht="33.75" customHeight="1">
      <c r="A45" s="20" t="s">
        <v>166</v>
      </c>
      <c r="B45" s="213">
        <f>'Összesítő kiadás eredeti (2)'!C42</f>
        <v>0</v>
      </c>
      <c r="C45" s="73">
        <f>'Összesítő kiadás módosított'!C42</f>
        <v>0</v>
      </c>
      <c r="D45" s="73">
        <f>'Összesítő kiadás teljesítés'!C42</f>
        <v>0</v>
      </c>
    </row>
    <row r="46" spans="1:4" ht="33.75" customHeight="1">
      <c r="A46" s="20" t="s">
        <v>73</v>
      </c>
      <c r="B46" s="213">
        <f>'Összesítő kiadás eredeti (2)'!C43</f>
        <v>0</v>
      </c>
      <c r="C46" s="73">
        <f>'Összesítő kiadás módosított'!C43</f>
        <v>1000</v>
      </c>
      <c r="D46" s="73">
        <f>'Összesítő kiadás teljesítés'!C43</f>
        <v>90</v>
      </c>
    </row>
    <row r="47" spans="1:4" ht="33.75" customHeight="1">
      <c r="A47" s="20" t="s">
        <v>75</v>
      </c>
      <c r="B47" s="213">
        <f>'Összesítő kiadás eredeti (2)'!C44</f>
        <v>0</v>
      </c>
      <c r="C47" s="73">
        <f>'Összesítő kiadás módosított'!C44</f>
        <v>74153</v>
      </c>
      <c r="D47" s="73">
        <f>'Összesítő kiadás teljesítés'!C44</f>
        <v>73322</v>
      </c>
    </row>
    <row r="48" spans="1:4" ht="33.75" customHeight="1">
      <c r="A48" s="230" t="s">
        <v>167</v>
      </c>
      <c r="B48" s="213">
        <f>'Összesítő kiadás eredeti (2)'!C45</f>
        <v>33851833</v>
      </c>
      <c r="C48" s="231">
        <f>'Összesítő kiadás módosított'!C45</f>
        <v>36374732</v>
      </c>
      <c r="D48" s="231">
        <f>'Összesítő kiadás teljesítés'!C45</f>
        <v>35047368</v>
      </c>
    </row>
    <row r="49" spans="1:4" ht="33.75" customHeight="1">
      <c r="A49" s="20" t="s">
        <v>168</v>
      </c>
      <c r="B49" s="213">
        <f>'Összesítő kiadás eredeti (2)'!C46</f>
        <v>4000000</v>
      </c>
      <c r="C49" s="73">
        <f>'Összesítő kiadás módosított'!C46</f>
        <v>3746000</v>
      </c>
      <c r="D49" s="73">
        <f>'Összesítő kiadás teljesítés'!C46</f>
        <v>2141166</v>
      </c>
    </row>
    <row r="50" spans="1:4" ht="33.75" customHeight="1">
      <c r="A50" s="20" t="s">
        <v>169</v>
      </c>
      <c r="B50" s="213">
        <f>'Összesítő kiadás eredeti (2)'!C47</f>
        <v>280000</v>
      </c>
      <c r="C50" s="73">
        <f>'Összesítő kiadás módosított'!C47</f>
        <v>232000</v>
      </c>
      <c r="D50" s="73">
        <f>'Összesítő kiadás teljesítés'!C47</f>
        <v>232000</v>
      </c>
    </row>
    <row r="51" spans="1:4" ht="33.75" customHeight="1">
      <c r="A51" s="20" t="s">
        <v>77</v>
      </c>
      <c r="B51" s="213">
        <f>'Összesítő kiadás eredeti (2)'!C48</f>
        <v>0</v>
      </c>
      <c r="C51" s="73">
        <f>'Összesítő kiadás módosított'!C48</f>
        <v>0</v>
      </c>
      <c r="D51" s="73">
        <f>'Összesítő kiadás teljesítés'!C48</f>
        <v>0</v>
      </c>
    </row>
    <row r="52" spans="1:4" ht="33.75" customHeight="1">
      <c r="A52" s="232" t="s">
        <v>170</v>
      </c>
      <c r="B52" s="213">
        <f>'Összesítő kiadás eredeti (2)'!C49</f>
        <v>4280000</v>
      </c>
      <c r="C52" s="222">
        <f>'Összesítő kiadás módosított'!C49</f>
        <v>3978000</v>
      </c>
      <c r="D52" s="222">
        <f>'Összesítő kiadás teljesítés'!C49</f>
        <v>2373166</v>
      </c>
    </row>
    <row r="53" spans="1:4" ht="33.75" customHeight="1">
      <c r="A53" s="20" t="s">
        <v>79</v>
      </c>
      <c r="B53" s="213">
        <f>'Összesítő kiadás eredeti (2)'!C50</f>
        <v>0</v>
      </c>
      <c r="C53" s="73">
        <f>'Összesítő kiadás módosított'!C50</f>
        <v>640357</v>
      </c>
      <c r="D53" s="73">
        <f>'Összesítő kiadás teljesítés'!C50</f>
        <v>640357</v>
      </c>
    </row>
    <row r="54" spans="1:4" ht="33.75" customHeight="1">
      <c r="A54" s="20" t="s">
        <v>81</v>
      </c>
      <c r="B54" s="213">
        <f>'Összesítő kiadás eredeti (2)'!C51</f>
        <v>2593000</v>
      </c>
      <c r="C54" s="73">
        <f>'Összesítő kiadás módosított'!C51</f>
        <v>1567410</v>
      </c>
      <c r="D54" s="73">
        <f>'Összesítő kiadás teljesítés'!C51</f>
        <v>1555550</v>
      </c>
    </row>
    <row r="55" spans="1:4" ht="33.75" customHeight="1">
      <c r="A55" s="20" t="s">
        <v>83</v>
      </c>
      <c r="B55" s="213">
        <f>'Összesítő kiadás eredeti (2)'!C52</f>
        <v>2526000</v>
      </c>
      <c r="C55" s="73">
        <f>'Összesítő kiadás módosított'!C52</f>
        <v>0</v>
      </c>
      <c r="D55" s="73">
        <f>'Összesítő kiadás teljesítés'!C52</f>
        <v>0</v>
      </c>
    </row>
    <row r="56" spans="1:4" ht="33.75" customHeight="1">
      <c r="A56" s="20" t="s">
        <v>171</v>
      </c>
      <c r="B56" s="213">
        <f>'Összesítő kiadás eredeti (2)'!C53</f>
        <v>64000</v>
      </c>
      <c r="C56" s="73">
        <f>'Összesítő kiadás módosított'!C53</f>
        <v>1508000</v>
      </c>
      <c r="D56" s="73">
        <f>'Összesítő kiadás teljesítés'!C53</f>
        <v>1506167</v>
      </c>
    </row>
    <row r="57" spans="1:4" ht="33.75" customHeight="1">
      <c r="A57" s="20" t="s">
        <v>85</v>
      </c>
      <c r="B57" s="213">
        <f>'Összesítő kiadás eredeti (2)'!C54</f>
        <v>2900000</v>
      </c>
      <c r="C57" s="73">
        <f>'Összesítő kiadás módosított'!C54</f>
        <v>3310000</v>
      </c>
      <c r="D57" s="73">
        <f>'Összesítő kiadás teljesítés'!C54</f>
        <v>3309600</v>
      </c>
    </row>
    <row r="58" spans="1:4" ht="33.75" customHeight="1">
      <c r="A58" s="20" t="s">
        <v>87</v>
      </c>
      <c r="B58" s="213">
        <f>'Összesítő kiadás eredeti (2)'!C55</f>
        <v>0</v>
      </c>
      <c r="C58" s="73">
        <f>'Összesítő kiadás módosított'!C55</f>
        <v>0</v>
      </c>
      <c r="D58" s="73">
        <f>'Összesítő kiadás teljesítés'!C55</f>
        <v>0</v>
      </c>
    </row>
    <row r="59" spans="1:4" ht="33.75" customHeight="1">
      <c r="A59" s="235" t="s">
        <v>172</v>
      </c>
      <c r="B59" s="213">
        <f>'Összesítő kiadás eredeti (2)'!C56</f>
        <v>8083000</v>
      </c>
      <c r="C59" s="236">
        <f>'Összesítő kiadás módosított'!C56</f>
        <v>7025767</v>
      </c>
      <c r="D59" s="236">
        <f>'Összesítő kiadás teljesítés'!C56</f>
        <v>7011674</v>
      </c>
    </row>
    <row r="60" spans="1:4" ht="33.75" customHeight="1">
      <c r="A60" s="20" t="s">
        <v>89</v>
      </c>
      <c r="B60" s="213">
        <f>'Összesítő kiadás eredeti (2)'!C57</f>
        <v>0</v>
      </c>
      <c r="C60" s="73">
        <f>'Összesítő kiadás módosított'!C57</f>
        <v>87000</v>
      </c>
      <c r="D60" s="73">
        <f>'Összesítő kiadás teljesítés'!C57</f>
        <v>0</v>
      </c>
    </row>
    <row r="61" spans="1:4" ht="33.75" customHeight="1">
      <c r="A61" s="20" t="s">
        <v>91</v>
      </c>
      <c r="B61" s="213">
        <f>'Összesítő kiadás eredeti (2)'!C58</f>
        <v>0</v>
      </c>
      <c r="C61" s="73">
        <f>'Összesítő kiadás módosított'!C58</f>
        <v>0</v>
      </c>
      <c r="D61" s="73">
        <f>'Összesítő kiadás teljesítés'!C58</f>
        <v>0</v>
      </c>
    </row>
    <row r="62" spans="1:4" ht="33.75" customHeight="1">
      <c r="A62" s="20" t="s">
        <v>93</v>
      </c>
      <c r="B62" s="213">
        <f>'Összesítő kiadás eredeti (2)'!C59</f>
        <v>800000</v>
      </c>
      <c r="C62" s="73">
        <f>'Összesítő kiadás módosított'!C59</f>
        <v>814000</v>
      </c>
      <c r="D62" s="73">
        <f>'Összesítő kiadás teljesítés'!C59</f>
        <v>737295</v>
      </c>
    </row>
    <row r="63" spans="1:4" ht="33.75" customHeight="1">
      <c r="A63" s="20" t="s">
        <v>95</v>
      </c>
      <c r="B63" s="213">
        <f>'Összesítő kiadás eredeti (2)'!C60</f>
        <v>216000</v>
      </c>
      <c r="C63" s="73">
        <f>'Összesítő kiadás módosított'!C60</f>
        <v>268179</v>
      </c>
      <c r="D63" s="73">
        <f>'Összesítő kiadás teljesítés'!C60</f>
        <v>199075</v>
      </c>
    </row>
    <row r="64" spans="1:4" ht="33.75" customHeight="1">
      <c r="A64" s="237" t="s">
        <v>173</v>
      </c>
      <c r="B64" s="213">
        <f>'Összesítő kiadás eredeti (2)'!C61</f>
        <v>1016000</v>
      </c>
      <c r="C64" s="233">
        <f>'Összesítő kiadás módosított'!C61</f>
        <v>1169179</v>
      </c>
      <c r="D64" s="233">
        <f>'Összesítő kiadás teljesítés'!C61</f>
        <v>936370</v>
      </c>
    </row>
    <row r="65" spans="1:4" ht="33.75" customHeight="1">
      <c r="A65" s="20" t="s">
        <v>174</v>
      </c>
      <c r="B65" s="213">
        <f>'Összesítő kiadás eredeti (2)'!C62</f>
        <v>3580000</v>
      </c>
      <c r="C65" s="73">
        <f>'Összesítő kiadás módosított'!C62</f>
        <v>8234916</v>
      </c>
      <c r="D65" s="73">
        <f>'Összesítő kiadás teljesítés'!C62</f>
        <v>4599207</v>
      </c>
    </row>
    <row r="66" spans="1:4" ht="33.75" customHeight="1">
      <c r="A66" s="20" t="s">
        <v>175</v>
      </c>
      <c r="B66" s="213">
        <f>'Összesítő kiadás eredeti (2)'!C63</f>
        <v>5500000</v>
      </c>
      <c r="C66" s="73">
        <f>'Összesítő kiadás módosított'!C63</f>
        <v>9990644</v>
      </c>
      <c r="D66" s="73">
        <f>'Összesítő kiadás teljesítés'!C63</f>
        <v>7112617</v>
      </c>
    </row>
    <row r="67" spans="1:4" ht="33.75" customHeight="1">
      <c r="A67" s="20" t="s">
        <v>176</v>
      </c>
      <c r="B67" s="213">
        <f>'Összesítő kiadás eredeti (2)'!C64</f>
        <v>2448000</v>
      </c>
      <c r="C67" s="73">
        <f>'Összesítő kiadás módosított'!C64</f>
        <v>4399265</v>
      </c>
      <c r="D67" s="73">
        <f>'Összesítő kiadás teljesítés'!C64</f>
        <v>3090186</v>
      </c>
    </row>
    <row r="68" spans="1:4" ht="33.75" customHeight="1">
      <c r="A68" s="238" t="s">
        <v>177</v>
      </c>
      <c r="B68" s="213">
        <f>'Összesítő kiadás eredeti (2)'!C65</f>
        <v>11528000</v>
      </c>
      <c r="C68" s="234">
        <f>'Összesítő kiadás módosított'!C65</f>
        <v>22624825</v>
      </c>
      <c r="D68" s="234">
        <f>'Összesítő kiadás teljesítés'!C65</f>
        <v>14802010</v>
      </c>
    </row>
    <row r="69" spans="1:4" ht="33.75" customHeight="1">
      <c r="A69" s="20" t="s">
        <v>178</v>
      </c>
      <c r="B69" s="213">
        <f>'Összesítő kiadás eredeti (2)'!C66</f>
        <v>3576000</v>
      </c>
      <c r="C69" s="73">
        <f>'Összesítő kiadás módosított'!C66</f>
        <v>3576378</v>
      </c>
      <c r="D69" s="73">
        <f>'Összesítő kiadás teljesítés'!C66</f>
        <v>3576378</v>
      </c>
    </row>
    <row r="70" spans="1:4" ht="33.75" customHeight="1">
      <c r="A70" s="239" t="s">
        <v>96</v>
      </c>
      <c r="B70" s="213">
        <f>'Összesítő kiadás eredeti (2)'!C67</f>
        <v>139084833</v>
      </c>
      <c r="C70" s="229">
        <f>'Összesítő kiadás módosított'!C67</f>
        <v>150455848</v>
      </c>
      <c r="D70" s="229">
        <f>'Összesítő kiadás teljesítés'!C67</f>
        <v>139032170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5" ySplit="2" topLeftCell="P3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Y40" sqref="Y40"/>
    </sheetView>
  </sheetViews>
  <sheetFormatPr defaultColWidth="9.00390625" defaultRowHeight="14.25"/>
  <cols>
    <col min="1" max="1" width="49.25390625" style="0" customWidth="1"/>
    <col min="2" max="2" width="27.50390625" style="0" customWidth="1"/>
    <col min="3" max="3" width="19.125" style="0" customWidth="1"/>
    <col min="4" max="4" width="11.625" style="0" customWidth="1"/>
    <col min="7" max="7" width="12.125" style="0" customWidth="1"/>
    <col min="8" max="8" width="10.875" style="0" customWidth="1"/>
    <col min="9" max="9" width="12.50390625" style="0" customWidth="1"/>
    <col min="10" max="10" width="10.875" style="0" customWidth="1"/>
    <col min="12" max="12" width="12.50390625" style="0" customWidth="1"/>
    <col min="14" max="14" width="10.875" style="0" bestFit="1" customWidth="1"/>
    <col min="15" max="15" width="11.875" style="0" customWidth="1"/>
    <col min="16" max="17" width="11.75390625" style="0" customWidth="1"/>
    <col min="19" max="19" width="13.375" style="0" customWidth="1"/>
    <col min="21" max="21" width="12.00390625" style="0" customWidth="1"/>
  </cols>
  <sheetData>
    <row r="1" spans="1:21" ht="108">
      <c r="A1" s="5" t="s">
        <v>229</v>
      </c>
      <c r="B1" s="5" t="s">
        <v>239</v>
      </c>
      <c r="C1" s="87" t="s">
        <v>240</v>
      </c>
      <c r="D1" s="6" t="s">
        <v>0</v>
      </c>
      <c r="E1" s="6" t="s">
        <v>97</v>
      </c>
      <c r="F1" s="6" t="s">
        <v>179</v>
      </c>
      <c r="G1" s="6" t="s">
        <v>124</v>
      </c>
      <c r="H1" s="6" t="s">
        <v>100</v>
      </c>
      <c r="I1" s="6" t="s">
        <v>102</v>
      </c>
      <c r="J1" s="6" t="s">
        <v>180</v>
      </c>
      <c r="K1" s="6" t="s">
        <v>181</v>
      </c>
      <c r="L1" s="6" t="s">
        <v>149</v>
      </c>
      <c r="M1" s="6" t="s">
        <v>182</v>
      </c>
      <c r="N1" s="6">
        <v>900010</v>
      </c>
      <c r="O1" s="6" t="s">
        <v>183</v>
      </c>
      <c r="P1" s="6" t="s">
        <v>133</v>
      </c>
      <c r="Q1" s="197" t="s">
        <v>237</v>
      </c>
      <c r="R1" s="174" t="s">
        <v>236</v>
      </c>
      <c r="S1" s="174" t="s">
        <v>492</v>
      </c>
      <c r="T1" s="174">
        <v>900020</v>
      </c>
      <c r="U1" s="174" t="s">
        <v>231</v>
      </c>
    </row>
    <row r="2" spans="1:21" ht="31.5" customHeight="1">
      <c r="A2" s="7" t="s">
        <v>184</v>
      </c>
      <c r="B2" s="88">
        <f>C2+Q2</f>
        <v>82313611</v>
      </c>
      <c r="C2" s="67">
        <f>SUM(D2:P2)</f>
        <v>82313611</v>
      </c>
      <c r="D2" s="67"/>
      <c r="E2" s="67"/>
      <c r="F2" s="67"/>
      <c r="G2" s="67">
        <v>82313611</v>
      </c>
      <c r="H2" s="67"/>
      <c r="I2" s="67"/>
      <c r="J2" s="67"/>
      <c r="K2" s="67"/>
      <c r="L2" s="67"/>
      <c r="M2" s="67"/>
      <c r="N2" s="67"/>
      <c r="O2" s="67"/>
      <c r="P2" s="67"/>
      <c r="Q2" s="67">
        <f>R2+U2</f>
        <v>0</v>
      </c>
      <c r="R2" s="5"/>
      <c r="S2" s="5"/>
      <c r="T2" s="5"/>
      <c r="U2" s="5"/>
    </row>
    <row r="3" spans="1:21" ht="31.5" customHeight="1">
      <c r="A3" s="7" t="s">
        <v>185</v>
      </c>
      <c r="B3" s="88">
        <f aca="true" t="shared" si="0" ref="B3:B44">C3+Q3</f>
        <v>0</v>
      </c>
      <c r="C3" s="67">
        <f>SUM(D3:P3)</f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>
        <f aca="true" t="shared" si="1" ref="Q3:Q41">R3+U3</f>
        <v>0</v>
      </c>
      <c r="R3" s="5"/>
      <c r="S3" s="5"/>
      <c r="T3" s="5"/>
      <c r="U3" s="5"/>
    </row>
    <row r="4" spans="1:21" ht="31.5" customHeight="1">
      <c r="A4" s="7" t="s">
        <v>186</v>
      </c>
      <c r="B4" s="88">
        <f t="shared" si="0"/>
        <v>6432712</v>
      </c>
      <c r="C4" s="67">
        <f>SUM(D4:P4)</f>
        <v>6432712</v>
      </c>
      <c r="D4" s="67" t="s">
        <v>187</v>
      </c>
      <c r="E4" s="67"/>
      <c r="F4" s="67"/>
      <c r="G4" s="67">
        <v>6432712</v>
      </c>
      <c r="H4" s="67"/>
      <c r="I4" s="67"/>
      <c r="J4" s="67"/>
      <c r="K4" s="67"/>
      <c r="L4" s="67"/>
      <c r="M4" s="67"/>
      <c r="N4" s="67"/>
      <c r="O4" s="67"/>
      <c r="P4" s="67"/>
      <c r="Q4" s="67">
        <f t="shared" si="1"/>
        <v>0</v>
      </c>
      <c r="R4" s="5"/>
      <c r="S4" s="5"/>
      <c r="T4" s="5"/>
      <c r="U4" s="5"/>
    </row>
    <row r="5" spans="1:21" ht="31.5" customHeight="1">
      <c r="A5" s="7" t="s">
        <v>188</v>
      </c>
      <c r="B5" s="88">
        <f t="shared" si="0"/>
        <v>1200000</v>
      </c>
      <c r="C5" s="67">
        <f>SUM(D5:P5)</f>
        <v>1200000</v>
      </c>
      <c r="D5" s="67"/>
      <c r="E5" s="67"/>
      <c r="F5" s="67"/>
      <c r="G5" s="67">
        <v>1200000</v>
      </c>
      <c r="H5" s="67"/>
      <c r="I5" s="67"/>
      <c r="J5" s="67"/>
      <c r="K5" s="67"/>
      <c r="L5" s="67"/>
      <c r="M5" s="67"/>
      <c r="N5" s="67"/>
      <c r="O5" s="67"/>
      <c r="P5" s="67"/>
      <c r="Q5" s="67">
        <f t="shared" si="1"/>
        <v>0</v>
      </c>
      <c r="R5" s="5"/>
      <c r="S5" s="5"/>
      <c r="T5" s="5"/>
      <c r="U5" s="5"/>
    </row>
    <row r="6" spans="1:21" ht="31.5" customHeight="1">
      <c r="A6" s="7" t="s">
        <v>189</v>
      </c>
      <c r="B6" s="88">
        <f t="shared" si="0"/>
        <v>1312799</v>
      </c>
      <c r="C6" s="67">
        <f>SUM(D6:P6)</f>
        <v>1312799</v>
      </c>
      <c r="D6" s="67"/>
      <c r="E6" s="67"/>
      <c r="F6" s="67"/>
      <c r="G6" s="67">
        <v>1312799</v>
      </c>
      <c r="H6" s="67"/>
      <c r="I6" s="67"/>
      <c r="J6" s="67"/>
      <c r="K6" s="67"/>
      <c r="L6" s="67"/>
      <c r="M6" s="67"/>
      <c r="N6" s="67"/>
      <c r="O6" s="67"/>
      <c r="P6" s="67"/>
      <c r="Q6" s="67">
        <f t="shared" si="1"/>
        <v>0</v>
      </c>
      <c r="R6" s="5"/>
      <c r="S6" s="5"/>
      <c r="T6" s="5"/>
      <c r="U6" s="5"/>
    </row>
    <row r="7" spans="1:21" ht="31.5" customHeight="1">
      <c r="A7" s="8" t="s">
        <v>190</v>
      </c>
      <c r="B7" s="89">
        <f t="shared" si="0"/>
        <v>91259122</v>
      </c>
      <c r="C7" s="68">
        <f>SUM(C2:C6)</f>
        <v>91259122</v>
      </c>
      <c r="D7" s="68">
        <f aca="true" t="shared" si="2" ref="D7:U7">SUM(D2:D6)</f>
        <v>0</v>
      </c>
      <c r="E7" s="68">
        <f t="shared" si="2"/>
        <v>0</v>
      </c>
      <c r="F7" s="68">
        <f t="shared" si="2"/>
        <v>0</v>
      </c>
      <c r="G7" s="68">
        <f t="shared" si="2"/>
        <v>91259122</v>
      </c>
      <c r="H7" s="68">
        <f t="shared" si="2"/>
        <v>0</v>
      </c>
      <c r="I7" s="68">
        <f t="shared" si="2"/>
        <v>0</v>
      </c>
      <c r="J7" s="68">
        <f t="shared" si="2"/>
        <v>0</v>
      </c>
      <c r="K7" s="68">
        <f t="shared" si="2"/>
        <v>0</v>
      </c>
      <c r="L7" s="68">
        <f t="shared" si="2"/>
        <v>0</v>
      </c>
      <c r="M7" s="68">
        <f t="shared" si="2"/>
        <v>0</v>
      </c>
      <c r="N7" s="68"/>
      <c r="O7" s="68">
        <f t="shared" si="2"/>
        <v>0</v>
      </c>
      <c r="P7" s="68">
        <f t="shared" si="2"/>
        <v>0</v>
      </c>
      <c r="Q7" s="85">
        <f t="shared" si="2"/>
        <v>0</v>
      </c>
      <c r="R7" s="85">
        <f t="shared" si="2"/>
        <v>0</v>
      </c>
      <c r="S7" s="85">
        <f t="shared" si="2"/>
        <v>0</v>
      </c>
      <c r="T7" s="85">
        <f t="shared" si="2"/>
        <v>0</v>
      </c>
      <c r="U7" s="85">
        <f t="shared" si="2"/>
        <v>0</v>
      </c>
    </row>
    <row r="8" spans="1:21" ht="31.5" customHeight="1">
      <c r="A8" s="7" t="s">
        <v>191</v>
      </c>
      <c r="B8" s="88">
        <f t="shared" si="0"/>
        <v>11855935</v>
      </c>
      <c r="C8" s="67">
        <f>SUM(D8:P8)</f>
        <v>9721000</v>
      </c>
      <c r="D8" s="67">
        <v>118000</v>
      </c>
      <c r="E8" s="67"/>
      <c r="F8" s="67"/>
      <c r="G8" s="67"/>
      <c r="H8" s="67">
        <v>5412000</v>
      </c>
      <c r="I8" s="67"/>
      <c r="J8" s="67"/>
      <c r="K8" s="67">
        <v>45000</v>
      </c>
      <c r="L8" s="67">
        <v>3914000</v>
      </c>
      <c r="M8" s="67">
        <v>232000</v>
      </c>
      <c r="N8" s="67"/>
      <c r="O8" s="67"/>
      <c r="P8" s="67"/>
      <c r="Q8" s="67">
        <f>R8+U8+S8</f>
        <v>2134935</v>
      </c>
      <c r="R8" s="5">
        <v>559000</v>
      </c>
      <c r="S8" s="5">
        <v>1575935</v>
      </c>
      <c r="T8" s="5"/>
      <c r="U8" s="5"/>
    </row>
    <row r="9" spans="1:21" ht="31.5" customHeight="1">
      <c r="A9" s="7" t="s">
        <v>192</v>
      </c>
      <c r="B9" s="88">
        <f t="shared" si="0"/>
        <v>3509000</v>
      </c>
      <c r="C9" s="67">
        <f>SUM(D9:P9)</f>
        <v>3509000</v>
      </c>
      <c r="D9" s="67"/>
      <c r="E9" s="67"/>
      <c r="F9" s="67"/>
      <c r="G9" s="67"/>
      <c r="H9" s="67"/>
      <c r="I9" s="67"/>
      <c r="J9" s="67"/>
      <c r="K9" s="67">
        <v>45000</v>
      </c>
      <c r="L9" s="67">
        <v>3464000</v>
      </c>
      <c r="M9" s="67"/>
      <c r="N9" s="67"/>
      <c r="O9" s="67"/>
      <c r="P9" s="67"/>
      <c r="Q9" s="67">
        <f t="shared" si="1"/>
        <v>0</v>
      </c>
      <c r="R9" s="5"/>
      <c r="S9" s="5"/>
      <c r="T9" s="5"/>
      <c r="U9" s="5"/>
    </row>
    <row r="10" spans="1:21" ht="31.5" customHeight="1">
      <c r="A10" s="7" t="s">
        <v>193</v>
      </c>
      <c r="B10" s="88">
        <f t="shared" si="0"/>
        <v>5412000</v>
      </c>
      <c r="C10" s="67">
        <f>SUM(D10:P10)</f>
        <v>5412000</v>
      </c>
      <c r="D10" s="67"/>
      <c r="E10" s="67"/>
      <c r="F10" s="67"/>
      <c r="G10" s="67"/>
      <c r="H10" s="67">
        <v>5412000</v>
      </c>
      <c r="I10" s="67"/>
      <c r="J10" s="67"/>
      <c r="K10" s="67"/>
      <c r="L10" s="67"/>
      <c r="M10" s="67"/>
      <c r="N10" s="67"/>
      <c r="O10" s="67"/>
      <c r="P10" s="67"/>
      <c r="Q10" s="67">
        <f t="shared" si="1"/>
        <v>0</v>
      </c>
      <c r="R10" s="5"/>
      <c r="S10" s="5"/>
      <c r="T10" s="5"/>
      <c r="U10" s="5"/>
    </row>
    <row r="11" spans="1:21" ht="31.5" customHeight="1">
      <c r="A11" s="8" t="s">
        <v>194</v>
      </c>
      <c r="B11" s="89">
        <f t="shared" si="0"/>
        <v>103115057</v>
      </c>
      <c r="C11" s="68">
        <f>SUM(C7:C8)</f>
        <v>100980122</v>
      </c>
      <c r="D11" s="68">
        <f aca="true" t="shared" si="3" ref="D11:U11">SUM(D7:D8)</f>
        <v>118000</v>
      </c>
      <c r="E11" s="68">
        <f t="shared" si="3"/>
        <v>0</v>
      </c>
      <c r="F11" s="68">
        <f t="shared" si="3"/>
        <v>0</v>
      </c>
      <c r="G11" s="68">
        <f t="shared" si="3"/>
        <v>91259122</v>
      </c>
      <c r="H11" s="68">
        <f t="shared" si="3"/>
        <v>5412000</v>
      </c>
      <c r="I11" s="68">
        <f t="shared" si="3"/>
        <v>0</v>
      </c>
      <c r="J11" s="68">
        <f t="shared" si="3"/>
        <v>0</v>
      </c>
      <c r="K11" s="68">
        <f t="shared" si="3"/>
        <v>45000</v>
      </c>
      <c r="L11" s="68">
        <f t="shared" si="3"/>
        <v>3914000</v>
      </c>
      <c r="M11" s="68">
        <f t="shared" si="3"/>
        <v>232000</v>
      </c>
      <c r="N11" s="68"/>
      <c r="O11" s="68">
        <f t="shared" si="3"/>
        <v>0</v>
      </c>
      <c r="P11" s="68">
        <f t="shared" si="3"/>
        <v>0</v>
      </c>
      <c r="Q11" s="85">
        <f t="shared" si="3"/>
        <v>2134935</v>
      </c>
      <c r="R11" s="85">
        <f t="shared" si="3"/>
        <v>559000</v>
      </c>
      <c r="S11" s="85">
        <f t="shared" si="3"/>
        <v>1575935</v>
      </c>
      <c r="T11" s="85">
        <f t="shared" si="3"/>
        <v>0</v>
      </c>
      <c r="U11" s="85">
        <f t="shared" si="3"/>
        <v>0</v>
      </c>
    </row>
    <row r="12" spans="1:21" ht="31.5" customHeight="1">
      <c r="A12" s="7" t="s">
        <v>195</v>
      </c>
      <c r="B12" s="88">
        <f t="shared" si="0"/>
        <v>3970668</v>
      </c>
      <c r="C12" s="67">
        <f>SUM(D12:P12)</f>
        <v>3970668</v>
      </c>
      <c r="D12" s="67"/>
      <c r="E12" s="67"/>
      <c r="F12" s="67"/>
      <c r="G12" s="67">
        <v>3970668</v>
      </c>
      <c r="H12" s="67"/>
      <c r="I12" s="67"/>
      <c r="J12" s="67"/>
      <c r="K12" s="67"/>
      <c r="L12" s="67"/>
      <c r="M12" s="67"/>
      <c r="N12" s="67"/>
      <c r="O12" s="67"/>
      <c r="P12" s="67"/>
      <c r="Q12" s="67">
        <f t="shared" si="1"/>
        <v>0</v>
      </c>
      <c r="R12" s="5"/>
      <c r="S12" s="5"/>
      <c r="T12" s="5"/>
      <c r="U12" s="5"/>
    </row>
    <row r="13" spans="1:21" ht="31.5" customHeight="1">
      <c r="A13" s="8" t="s">
        <v>196</v>
      </c>
      <c r="B13" s="89">
        <f t="shared" si="0"/>
        <v>3970668</v>
      </c>
      <c r="C13" s="68">
        <f>SUM(C12)</f>
        <v>3970668</v>
      </c>
      <c r="D13" s="68">
        <f aca="true" t="shared" si="4" ref="D13:U13">SUM(D12)</f>
        <v>0</v>
      </c>
      <c r="E13" s="68">
        <f t="shared" si="4"/>
        <v>0</v>
      </c>
      <c r="F13" s="68">
        <f t="shared" si="4"/>
        <v>0</v>
      </c>
      <c r="G13" s="68">
        <f t="shared" si="4"/>
        <v>3970668</v>
      </c>
      <c r="H13" s="68">
        <f t="shared" si="4"/>
        <v>0</v>
      </c>
      <c r="I13" s="68">
        <f t="shared" si="4"/>
        <v>0</v>
      </c>
      <c r="J13" s="68">
        <f t="shared" si="4"/>
        <v>0</v>
      </c>
      <c r="K13" s="68">
        <f t="shared" si="4"/>
        <v>0</v>
      </c>
      <c r="L13" s="68">
        <f t="shared" si="4"/>
        <v>0</v>
      </c>
      <c r="M13" s="68">
        <f t="shared" si="4"/>
        <v>0</v>
      </c>
      <c r="N13" s="68"/>
      <c r="O13" s="68">
        <f t="shared" si="4"/>
        <v>0</v>
      </c>
      <c r="P13" s="68">
        <f t="shared" si="4"/>
        <v>0</v>
      </c>
      <c r="Q13" s="85">
        <f t="shared" si="4"/>
        <v>0</v>
      </c>
      <c r="R13" s="85">
        <f t="shared" si="4"/>
        <v>0</v>
      </c>
      <c r="S13" s="85">
        <f t="shared" si="4"/>
        <v>0</v>
      </c>
      <c r="T13" s="85">
        <f t="shared" si="4"/>
        <v>0</v>
      </c>
      <c r="U13" s="85">
        <f t="shared" si="4"/>
        <v>0</v>
      </c>
    </row>
    <row r="14" spans="1:21" ht="31.5" customHeight="1">
      <c r="A14" s="7" t="s">
        <v>197</v>
      </c>
      <c r="B14" s="88">
        <f t="shared" si="0"/>
        <v>3123000</v>
      </c>
      <c r="C14" s="67">
        <f aca="true" t="shared" si="5" ref="C14:C22">SUM(D14:P14)</f>
        <v>3123000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>
        <v>3123000</v>
      </c>
      <c r="P14" s="67"/>
      <c r="Q14" s="67">
        <f t="shared" si="1"/>
        <v>0</v>
      </c>
      <c r="R14" s="5"/>
      <c r="S14" s="5"/>
      <c r="T14" s="5"/>
      <c r="U14" s="5"/>
    </row>
    <row r="15" spans="1:21" ht="31.5" customHeight="1">
      <c r="A15" s="7" t="s">
        <v>198</v>
      </c>
      <c r="B15" s="88">
        <f t="shared" si="0"/>
        <v>1418000</v>
      </c>
      <c r="C15" s="67">
        <f t="shared" si="5"/>
        <v>1418000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>
        <v>1418000</v>
      </c>
      <c r="P15" s="67"/>
      <c r="Q15" s="67">
        <f t="shared" si="1"/>
        <v>0</v>
      </c>
      <c r="R15" s="5"/>
      <c r="S15" s="5"/>
      <c r="T15" s="5"/>
      <c r="U15" s="5"/>
    </row>
    <row r="16" spans="1:21" ht="31.5" customHeight="1">
      <c r="A16" s="7" t="s">
        <v>199</v>
      </c>
      <c r="B16" s="88">
        <f t="shared" si="0"/>
        <v>1705000</v>
      </c>
      <c r="C16" s="67">
        <f t="shared" si="5"/>
        <v>1705000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>
        <v>1705000</v>
      </c>
      <c r="P16" s="67"/>
      <c r="Q16" s="67">
        <f t="shared" si="1"/>
        <v>0</v>
      </c>
      <c r="R16" s="5"/>
      <c r="S16" s="5"/>
      <c r="T16" s="5"/>
      <c r="U16" s="5"/>
    </row>
    <row r="17" spans="1:21" ht="31.5" customHeight="1">
      <c r="A17" s="7" t="s">
        <v>200</v>
      </c>
      <c r="B17" s="88">
        <f t="shared" si="0"/>
        <v>14037000</v>
      </c>
      <c r="C17" s="67">
        <f t="shared" si="5"/>
        <v>14037000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>
        <v>14037000</v>
      </c>
      <c r="P17" s="67"/>
      <c r="Q17" s="67">
        <f t="shared" si="1"/>
        <v>0</v>
      </c>
      <c r="R17" s="5"/>
      <c r="S17" s="5"/>
      <c r="T17" s="5"/>
      <c r="U17" s="5"/>
    </row>
    <row r="18" spans="1:21" ht="31.5" customHeight="1">
      <c r="A18" s="7" t="s">
        <v>201</v>
      </c>
      <c r="B18" s="88">
        <f t="shared" si="0"/>
        <v>14037000</v>
      </c>
      <c r="C18" s="67">
        <f t="shared" si="5"/>
        <v>14037000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>
        <v>14037000</v>
      </c>
      <c r="P18" s="67"/>
      <c r="Q18" s="67">
        <f t="shared" si="1"/>
        <v>0</v>
      </c>
      <c r="R18" s="5"/>
      <c r="S18" s="5"/>
      <c r="T18" s="5"/>
      <c r="U18" s="5"/>
    </row>
    <row r="19" spans="1:21" ht="31.5" customHeight="1">
      <c r="A19" s="7" t="s">
        <v>202</v>
      </c>
      <c r="B19" s="88">
        <f t="shared" si="0"/>
        <v>1960000</v>
      </c>
      <c r="C19" s="67">
        <f t="shared" si="5"/>
        <v>1960000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0</v>
      </c>
      <c r="O19" s="67">
        <v>1960000</v>
      </c>
      <c r="P19" s="67"/>
      <c r="Q19" s="67">
        <f t="shared" si="1"/>
        <v>0</v>
      </c>
      <c r="R19" s="5"/>
      <c r="S19" s="5"/>
      <c r="T19" s="5"/>
      <c r="U19" s="5"/>
    </row>
    <row r="20" spans="1:21" ht="31.5" customHeight="1">
      <c r="A20" s="7" t="s">
        <v>203</v>
      </c>
      <c r="B20" s="88">
        <f t="shared" si="0"/>
        <v>1960000</v>
      </c>
      <c r="C20" s="67">
        <f t="shared" si="5"/>
        <v>1960000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>
        <v>0</v>
      </c>
      <c r="O20" s="67">
        <v>1960000</v>
      </c>
      <c r="P20" s="67"/>
      <c r="Q20" s="67">
        <f t="shared" si="1"/>
        <v>0</v>
      </c>
      <c r="R20" s="5"/>
      <c r="S20" s="5"/>
      <c r="T20" s="5"/>
      <c r="U20" s="5"/>
    </row>
    <row r="21" spans="1:21" ht="31.5" customHeight="1">
      <c r="A21" s="7" t="s">
        <v>204</v>
      </c>
      <c r="B21" s="88">
        <f t="shared" si="0"/>
        <v>285000</v>
      </c>
      <c r="C21" s="67">
        <f t="shared" si="5"/>
        <v>285000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>
        <v>0</v>
      </c>
      <c r="O21" s="67">
        <v>285000</v>
      </c>
      <c r="P21" s="67"/>
      <c r="Q21" s="67">
        <f t="shared" si="1"/>
        <v>0</v>
      </c>
      <c r="R21" s="5"/>
      <c r="S21" s="5"/>
      <c r="T21" s="5"/>
      <c r="U21" s="5"/>
    </row>
    <row r="22" spans="1:21" ht="31.5" customHeight="1">
      <c r="A22" s="7" t="s">
        <v>205</v>
      </c>
      <c r="B22" s="88">
        <f t="shared" si="0"/>
        <v>285000</v>
      </c>
      <c r="C22" s="67">
        <f t="shared" si="5"/>
        <v>285000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>
        <v>0</v>
      </c>
      <c r="O22" s="67">
        <v>285000</v>
      </c>
      <c r="P22" s="67"/>
      <c r="Q22" s="67">
        <f t="shared" si="1"/>
        <v>0</v>
      </c>
      <c r="R22" s="5"/>
      <c r="S22" s="5"/>
      <c r="T22" s="5"/>
      <c r="U22" s="5"/>
    </row>
    <row r="23" spans="1:21" ht="31.5" customHeight="1">
      <c r="A23" s="9" t="s">
        <v>206</v>
      </c>
      <c r="B23" s="89">
        <f t="shared" si="0"/>
        <v>19405000</v>
      </c>
      <c r="C23" s="68">
        <f>C14+C17+C21+C19</f>
        <v>19405000</v>
      </c>
      <c r="D23" s="68">
        <f aca="true" t="shared" si="6" ref="D23:U23">D14+D17+D21+D19</f>
        <v>0</v>
      </c>
      <c r="E23" s="68">
        <f t="shared" si="6"/>
        <v>0</v>
      </c>
      <c r="F23" s="68">
        <f t="shared" si="6"/>
        <v>0</v>
      </c>
      <c r="G23" s="68">
        <f t="shared" si="6"/>
        <v>0</v>
      </c>
      <c r="H23" s="68">
        <f t="shared" si="6"/>
        <v>0</v>
      </c>
      <c r="I23" s="68">
        <f t="shared" si="6"/>
        <v>0</v>
      </c>
      <c r="J23" s="68">
        <f t="shared" si="6"/>
        <v>0</v>
      </c>
      <c r="K23" s="68">
        <f t="shared" si="6"/>
        <v>0</v>
      </c>
      <c r="L23" s="68">
        <f t="shared" si="6"/>
        <v>0</v>
      </c>
      <c r="M23" s="68">
        <f t="shared" si="6"/>
        <v>0</v>
      </c>
      <c r="N23" s="68">
        <f t="shared" si="6"/>
        <v>0</v>
      </c>
      <c r="O23" s="68">
        <f t="shared" si="6"/>
        <v>19405000</v>
      </c>
      <c r="P23" s="68">
        <f t="shared" si="6"/>
        <v>0</v>
      </c>
      <c r="Q23" s="85">
        <f t="shared" si="6"/>
        <v>0</v>
      </c>
      <c r="R23" s="85">
        <f t="shared" si="6"/>
        <v>0</v>
      </c>
      <c r="S23" s="85">
        <f t="shared" si="6"/>
        <v>0</v>
      </c>
      <c r="T23" s="85">
        <f t="shared" si="6"/>
        <v>0</v>
      </c>
      <c r="U23" s="85">
        <f t="shared" si="6"/>
        <v>0</v>
      </c>
    </row>
    <row r="24" spans="1:21" ht="31.5" customHeight="1">
      <c r="A24" s="7" t="s">
        <v>207</v>
      </c>
      <c r="B24" s="88">
        <f t="shared" si="0"/>
        <v>83000</v>
      </c>
      <c r="C24" s="67">
        <f>SUM(D24:P24)</f>
        <v>83000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>
        <v>83000</v>
      </c>
      <c r="P24" s="67"/>
      <c r="Q24" s="67">
        <f t="shared" si="1"/>
        <v>0</v>
      </c>
      <c r="R24" s="5"/>
      <c r="S24" s="5"/>
      <c r="T24" s="5"/>
      <c r="U24" s="5"/>
    </row>
    <row r="25" spans="1:21" ht="31.5" customHeight="1">
      <c r="A25" s="7" t="s">
        <v>208</v>
      </c>
      <c r="B25" s="88">
        <f t="shared" si="0"/>
        <v>0</v>
      </c>
      <c r="C25" s="67">
        <f>SUM(D25:P25)</f>
        <v>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>
        <v>0</v>
      </c>
      <c r="P25" s="67"/>
      <c r="Q25" s="67">
        <f t="shared" si="1"/>
        <v>0</v>
      </c>
      <c r="R25" s="5"/>
      <c r="S25" s="5"/>
      <c r="T25" s="5"/>
      <c r="U25" s="5"/>
    </row>
    <row r="26" spans="1:21" ht="31.5" customHeight="1">
      <c r="A26" s="8" t="s">
        <v>209</v>
      </c>
      <c r="B26" s="89">
        <f t="shared" si="0"/>
        <v>19488000</v>
      </c>
      <c r="C26" s="68">
        <f>C14+C17+C19+C21+C24</f>
        <v>19488000</v>
      </c>
      <c r="D26" s="68">
        <f aca="true" t="shared" si="7" ref="D26:U26">D14+D17+D19+D21+D24</f>
        <v>0</v>
      </c>
      <c r="E26" s="68">
        <f t="shared" si="7"/>
        <v>0</v>
      </c>
      <c r="F26" s="68">
        <f t="shared" si="7"/>
        <v>0</v>
      </c>
      <c r="G26" s="68">
        <f t="shared" si="7"/>
        <v>0</v>
      </c>
      <c r="H26" s="68">
        <f t="shared" si="7"/>
        <v>0</v>
      </c>
      <c r="I26" s="68">
        <f t="shared" si="7"/>
        <v>0</v>
      </c>
      <c r="J26" s="68">
        <f t="shared" si="7"/>
        <v>0</v>
      </c>
      <c r="K26" s="68">
        <f t="shared" si="7"/>
        <v>0</v>
      </c>
      <c r="L26" s="68">
        <f t="shared" si="7"/>
        <v>0</v>
      </c>
      <c r="M26" s="68">
        <f t="shared" si="7"/>
        <v>0</v>
      </c>
      <c r="N26" s="68">
        <f t="shared" si="7"/>
        <v>0</v>
      </c>
      <c r="O26" s="68">
        <f t="shared" si="7"/>
        <v>19488000</v>
      </c>
      <c r="P26" s="68">
        <f t="shared" si="7"/>
        <v>0</v>
      </c>
      <c r="Q26" s="85">
        <f t="shared" si="7"/>
        <v>0</v>
      </c>
      <c r="R26" s="85">
        <f t="shared" si="7"/>
        <v>0</v>
      </c>
      <c r="S26" s="85">
        <f t="shared" si="7"/>
        <v>0</v>
      </c>
      <c r="T26" s="85">
        <f t="shared" si="7"/>
        <v>0</v>
      </c>
      <c r="U26" s="85">
        <f t="shared" si="7"/>
        <v>0</v>
      </c>
    </row>
    <row r="27" spans="1:21" ht="31.5" customHeight="1">
      <c r="A27" s="10" t="s">
        <v>210</v>
      </c>
      <c r="B27" s="88">
        <f t="shared" si="0"/>
        <v>0</v>
      </c>
      <c r="C27" s="69">
        <f aca="true" t="shared" si="8" ref="C27:C34">SUM(D27:P27)</f>
        <v>0</v>
      </c>
      <c r="D27" s="69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7">
        <f>R27+T27+U27</f>
        <v>0</v>
      </c>
      <c r="R27" s="5"/>
      <c r="S27" s="5"/>
      <c r="T27" s="5"/>
      <c r="U27" s="5"/>
    </row>
    <row r="28" spans="1:21" ht="31.5" customHeight="1">
      <c r="A28" s="10" t="s">
        <v>211</v>
      </c>
      <c r="B28" s="88">
        <f t="shared" si="0"/>
        <v>0</v>
      </c>
      <c r="C28" s="69">
        <f t="shared" si="8"/>
        <v>0</v>
      </c>
      <c r="D28" s="69"/>
      <c r="E28" s="69"/>
      <c r="F28" s="69"/>
      <c r="G28" s="69"/>
      <c r="H28" s="69"/>
      <c r="I28" s="69"/>
      <c r="J28" s="69">
        <v>0</v>
      </c>
      <c r="K28" s="69"/>
      <c r="L28" s="69"/>
      <c r="M28" s="69"/>
      <c r="N28" s="69"/>
      <c r="O28" s="69"/>
      <c r="P28" s="69"/>
      <c r="Q28" s="67">
        <f t="shared" si="1"/>
        <v>0</v>
      </c>
      <c r="R28" s="5"/>
      <c r="S28" s="5"/>
      <c r="T28" s="5"/>
      <c r="U28" s="5"/>
    </row>
    <row r="29" spans="1:21" ht="31.5" customHeight="1">
      <c r="A29" s="7" t="s">
        <v>212</v>
      </c>
      <c r="B29" s="88">
        <f t="shared" si="0"/>
        <v>770100</v>
      </c>
      <c r="C29" s="67">
        <f t="shared" si="8"/>
        <v>770100</v>
      </c>
      <c r="D29" s="67">
        <v>425100</v>
      </c>
      <c r="E29" s="67">
        <v>105000</v>
      </c>
      <c r="F29" s="67">
        <v>240000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>
        <f t="shared" si="1"/>
        <v>0</v>
      </c>
      <c r="R29" s="5"/>
      <c r="S29" s="5"/>
      <c r="T29" s="5"/>
      <c r="U29" s="5"/>
    </row>
    <row r="30" spans="1:21" ht="31.5" customHeight="1">
      <c r="A30" s="7" t="s">
        <v>213</v>
      </c>
      <c r="B30" s="88">
        <f t="shared" si="0"/>
        <v>462000</v>
      </c>
      <c r="C30" s="67">
        <f t="shared" si="8"/>
        <v>462000</v>
      </c>
      <c r="D30" s="67">
        <v>117000</v>
      </c>
      <c r="E30" s="67">
        <v>105000</v>
      </c>
      <c r="F30" s="67">
        <v>240000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>
        <f t="shared" si="1"/>
        <v>0</v>
      </c>
      <c r="R30" s="5"/>
      <c r="S30" s="5"/>
      <c r="T30" s="5"/>
      <c r="U30" s="5"/>
    </row>
    <row r="31" spans="1:21" ht="31.5" customHeight="1">
      <c r="A31" s="7" t="s">
        <v>214</v>
      </c>
      <c r="B31" s="88">
        <f t="shared" si="0"/>
        <v>9245000</v>
      </c>
      <c r="C31" s="67">
        <f t="shared" si="8"/>
        <v>9245000</v>
      </c>
      <c r="D31" s="67">
        <v>273000</v>
      </c>
      <c r="E31" s="67"/>
      <c r="F31" s="67"/>
      <c r="G31" s="67"/>
      <c r="H31" s="67"/>
      <c r="I31" s="67">
        <v>8972000</v>
      </c>
      <c r="J31" s="67"/>
      <c r="K31" s="67"/>
      <c r="L31" s="67"/>
      <c r="M31" s="67"/>
      <c r="N31" s="67"/>
      <c r="O31" s="67"/>
      <c r="P31" s="67"/>
      <c r="Q31" s="67">
        <f t="shared" si="1"/>
        <v>0</v>
      </c>
      <c r="R31" s="5"/>
      <c r="S31" s="5"/>
      <c r="T31" s="5"/>
      <c r="U31" s="5"/>
    </row>
    <row r="32" spans="1:21" ht="31.5" customHeight="1">
      <c r="A32" s="7" t="s">
        <v>215</v>
      </c>
      <c r="B32" s="88">
        <f t="shared" si="0"/>
        <v>2438000</v>
      </c>
      <c r="C32" s="67">
        <f t="shared" si="8"/>
        <v>2438000</v>
      </c>
      <c r="D32" s="67">
        <v>83000</v>
      </c>
      <c r="E32" s="67"/>
      <c r="F32" s="67"/>
      <c r="G32" s="67"/>
      <c r="H32" s="67"/>
      <c r="I32" s="67">
        <v>2355000</v>
      </c>
      <c r="J32" s="67">
        <v>0</v>
      </c>
      <c r="K32" s="67"/>
      <c r="L32" s="67"/>
      <c r="M32" s="67"/>
      <c r="N32" s="67"/>
      <c r="O32" s="67"/>
      <c r="P32" s="67"/>
      <c r="Q32" s="67">
        <f t="shared" si="1"/>
        <v>0</v>
      </c>
      <c r="R32" s="5"/>
      <c r="S32" s="5"/>
      <c r="T32" s="5"/>
      <c r="U32" s="5"/>
    </row>
    <row r="33" spans="1:21" ht="31.5" customHeight="1">
      <c r="A33" s="7" t="s">
        <v>216</v>
      </c>
      <c r="B33" s="88">
        <f t="shared" si="0"/>
        <v>2900</v>
      </c>
      <c r="C33" s="67">
        <f t="shared" si="8"/>
        <v>1000</v>
      </c>
      <c r="D33" s="67">
        <v>1000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>
        <f t="shared" si="1"/>
        <v>1900</v>
      </c>
      <c r="R33" s="5">
        <v>1900</v>
      </c>
      <c r="S33" s="5"/>
      <c r="T33" s="5"/>
      <c r="U33" s="5"/>
    </row>
    <row r="34" spans="1:21" ht="31.5" customHeight="1">
      <c r="A34" s="7" t="s">
        <v>217</v>
      </c>
      <c r="B34" s="88">
        <f t="shared" si="0"/>
        <v>1452100</v>
      </c>
      <c r="C34" s="67">
        <f t="shared" si="8"/>
        <v>1452000</v>
      </c>
      <c r="D34" s="67">
        <v>1452000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>
        <f t="shared" si="1"/>
        <v>100</v>
      </c>
      <c r="R34" s="5">
        <v>100</v>
      </c>
      <c r="S34" s="5"/>
      <c r="T34" s="5"/>
      <c r="U34" s="5"/>
    </row>
    <row r="35" spans="1:21" ht="31.5" customHeight="1">
      <c r="A35" s="8" t="s">
        <v>218</v>
      </c>
      <c r="B35" s="89">
        <f t="shared" si="0"/>
        <v>13908100</v>
      </c>
      <c r="C35" s="68">
        <f>C29+C31+C33+C34+C27+C32+C28</f>
        <v>13906100</v>
      </c>
      <c r="D35" s="68">
        <f aca="true" t="shared" si="9" ref="D35:U35">D29+D31+D33+D34+D27+D32+D28</f>
        <v>2234100</v>
      </c>
      <c r="E35" s="68">
        <f t="shared" si="9"/>
        <v>105000</v>
      </c>
      <c r="F35" s="68">
        <f t="shared" si="9"/>
        <v>240000</v>
      </c>
      <c r="G35" s="68">
        <f t="shared" si="9"/>
        <v>0</v>
      </c>
      <c r="H35" s="68">
        <f t="shared" si="9"/>
        <v>0</v>
      </c>
      <c r="I35" s="68">
        <f t="shared" si="9"/>
        <v>11327000</v>
      </c>
      <c r="J35" s="68">
        <f t="shared" si="9"/>
        <v>0</v>
      </c>
      <c r="K35" s="68">
        <f t="shared" si="9"/>
        <v>0</v>
      </c>
      <c r="L35" s="68">
        <f t="shared" si="9"/>
        <v>0</v>
      </c>
      <c r="M35" s="68">
        <f t="shared" si="9"/>
        <v>0</v>
      </c>
      <c r="N35" s="68">
        <f t="shared" si="9"/>
        <v>0</v>
      </c>
      <c r="O35" s="68">
        <f t="shared" si="9"/>
        <v>0</v>
      </c>
      <c r="P35" s="68">
        <f t="shared" si="9"/>
        <v>0</v>
      </c>
      <c r="Q35" s="85">
        <f t="shared" si="9"/>
        <v>2000</v>
      </c>
      <c r="R35" s="85">
        <f t="shared" si="9"/>
        <v>2000</v>
      </c>
      <c r="S35" s="85">
        <f t="shared" si="9"/>
        <v>0</v>
      </c>
      <c r="T35" s="85">
        <f t="shared" si="9"/>
        <v>0</v>
      </c>
      <c r="U35" s="85">
        <f t="shared" si="9"/>
        <v>0</v>
      </c>
    </row>
    <row r="36" spans="1:21" ht="31.5" customHeight="1">
      <c r="A36" s="7" t="s">
        <v>219</v>
      </c>
      <c r="B36" s="88">
        <f t="shared" si="0"/>
        <v>107000</v>
      </c>
      <c r="C36" s="67">
        <f>SUM(D36:P36)</f>
        <v>107000</v>
      </c>
      <c r="D36" s="67">
        <v>107000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>
        <f t="shared" si="1"/>
        <v>0</v>
      </c>
      <c r="R36" s="5"/>
      <c r="S36" s="5"/>
      <c r="T36" s="5"/>
      <c r="U36" s="5"/>
    </row>
    <row r="37" spans="1:21" ht="31.5" customHeight="1">
      <c r="A37" s="7" t="s">
        <v>220</v>
      </c>
      <c r="B37" s="88">
        <f t="shared" si="0"/>
        <v>0</v>
      </c>
      <c r="C37" s="67">
        <f>SUM(D37:P37)</f>
        <v>0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>
        <f t="shared" si="1"/>
        <v>0</v>
      </c>
      <c r="R37" s="5"/>
      <c r="S37" s="5"/>
      <c r="T37" s="5"/>
      <c r="U37" s="5"/>
    </row>
    <row r="38" spans="1:21" ht="31.5" customHeight="1">
      <c r="A38" s="7" t="s">
        <v>221</v>
      </c>
      <c r="B38" s="88">
        <f t="shared" si="0"/>
        <v>360000</v>
      </c>
      <c r="C38" s="67">
        <f>SUM(D38:P38)</f>
        <v>360000</v>
      </c>
      <c r="D38" s="67"/>
      <c r="E38" s="67"/>
      <c r="F38" s="67"/>
      <c r="G38" s="67"/>
      <c r="H38" s="67"/>
      <c r="I38" s="67">
        <v>360000</v>
      </c>
      <c r="J38" s="67"/>
      <c r="K38" s="67"/>
      <c r="L38" s="67"/>
      <c r="M38" s="67">
        <v>0</v>
      </c>
      <c r="N38" s="67"/>
      <c r="O38" s="67"/>
      <c r="P38" s="67"/>
      <c r="Q38" s="67">
        <f t="shared" si="1"/>
        <v>0</v>
      </c>
      <c r="R38" s="5"/>
      <c r="S38" s="5"/>
      <c r="T38" s="5"/>
      <c r="U38" s="5"/>
    </row>
    <row r="39" spans="1:21" ht="31.5" customHeight="1">
      <c r="A39" s="7" t="s">
        <v>222</v>
      </c>
      <c r="B39" s="88">
        <f t="shared" si="0"/>
        <v>360000</v>
      </c>
      <c r="C39" s="67">
        <f>SUM(D39:P39)</f>
        <v>360000</v>
      </c>
      <c r="D39" s="67"/>
      <c r="E39" s="67"/>
      <c r="F39" s="67"/>
      <c r="G39" s="67"/>
      <c r="H39" s="67"/>
      <c r="I39" s="67">
        <v>360000</v>
      </c>
      <c r="J39" s="67"/>
      <c r="K39" s="67"/>
      <c r="L39" s="67"/>
      <c r="M39" s="67"/>
      <c r="N39" s="67"/>
      <c r="O39" s="67"/>
      <c r="P39" s="67"/>
      <c r="Q39" s="67">
        <f t="shared" si="1"/>
        <v>0</v>
      </c>
      <c r="R39" s="5"/>
      <c r="S39" s="5"/>
      <c r="T39" s="5"/>
      <c r="U39" s="5"/>
    </row>
    <row r="40" spans="1:21" ht="31.5" customHeight="1">
      <c r="A40" s="8" t="s">
        <v>223</v>
      </c>
      <c r="B40" s="89">
        <f t="shared" si="0"/>
        <v>467000</v>
      </c>
      <c r="C40" s="68">
        <f>C36+C38</f>
        <v>467000</v>
      </c>
      <c r="D40" s="68">
        <f aca="true" t="shared" si="10" ref="D40:U40">D36+D38</f>
        <v>107000</v>
      </c>
      <c r="E40" s="68">
        <f t="shared" si="10"/>
        <v>0</v>
      </c>
      <c r="F40" s="68">
        <f t="shared" si="10"/>
        <v>0</v>
      </c>
      <c r="G40" s="68">
        <f t="shared" si="10"/>
        <v>0</v>
      </c>
      <c r="H40" s="68">
        <f t="shared" si="10"/>
        <v>0</v>
      </c>
      <c r="I40" s="68">
        <f>I36+I38</f>
        <v>360000</v>
      </c>
      <c r="J40" s="68">
        <f t="shared" si="10"/>
        <v>0</v>
      </c>
      <c r="K40" s="68">
        <f t="shared" si="10"/>
        <v>0</v>
      </c>
      <c r="L40" s="68">
        <f t="shared" si="10"/>
        <v>0</v>
      </c>
      <c r="M40" s="68">
        <f t="shared" si="10"/>
        <v>0</v>
      </c>
      <c r="N40" s="68">
        <f t="shared" si="10"/>
        <v>0</v>
      </c>
      <c r="O40" s="68">
        <f t="shared" si="10"/>
        <v>0</v>
      </c>
      <c r="P40" s="68">
        <f t="shared" si="10"/>
        <v>0</v>
      </c>
      <c r="Q40" s="85">
        <f t="shared" si="10"/>
        <v>0</v>
      </c>
      <c r="R40" s="85">
        <f t="shared" si="10"/>
        <v>0</v>
      </c>
      <c r="S40" s="85">
        <f t="shared" si="10"/>
        <v>0</v>
      </c>
      <c r="T40" s="85">
        <f t="shared" si="10"/>
        <v>0</v>
      </c>
      <c r="U40" s="85">
        <f t="shared" si="10"/>
        <v>0</v>
      </c>
    </row>
    <row r="41" spans="1:21" ht="31.5" customHeight="1">
      <c r="A41" s="7" t="s">
        <v>224</v>
      </c>
      <c r="B41" s="88">
        <f t="shared" si="0"/>
        <v>300580</v>
      </c>
      <c r="C41" s="67">
        <f>SUM(D41:P41)</f>
        <v>300580</v>
      </c>
      <c r="D41" s="67">
        <v>300580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>
        <f t="shared" si="1"/>
        <v>0</v>
      </c>
      <c r="R41" s="5"/>
      <c r="S41" s="5"/>
      <c r="T41" s="5"/>
      <c r="U41" s="5"/>
    </row>
    <row r="42" spans="1:21" ht="31.5" customHeight="1">
      <c r="A42" s="8" t="s">
        <v>225</v>
      </c>
      <c r="B42" s="89">
        <f t="shared" si="0"/>
        <v>300580</v>
      </c>
      <c r="C42" s="68">
        <f>SUM(C41)</f>
        <v>300580</v>
      </c>
      <c r="D42" s="68">
        <f aca="true" t="shared" si="11" ref="D42:U42">SUM(D41)</f>
        <v>300580</v>
      </c>
      <c r="E42" s="68">
        <f t="shared" si="11"/>
        <v>0</v>
      </c>
      <c r="F42" s="68">
        <f t="shared" si="11"/>
        <v>0</v>
      </c>
      <c r="G42" s="68">
        <f t="shared" si="11"/>
        <v>0</v>
      </c>
      <c r="H42" s="68">
        <f t="shared" si="11"/>
        <v>0</v>
      </c>
      <c r="I42" s="68">
        <f t="shared" si="11"/>
        <v>0</v>
      </c>
      <c r="J42" s="68">
        <f t="shared" si="11"/>
        <v>0</v>
      </c>
      <c r="K42" s="68">
        <f t="shared" si="11"/>
        <v>0</v>
      </c>
      <c r="L42" s="68">
        <f t="shared" si="11"/>
        <v>0</v>
      </c>
      <c r="M42" s="68">
        <f t="shared" si="11"/>
        <v>0</v>
      </c>
      <c r="N42" s="68">
        <f t="shared" si="11"/>
        <v>0</v>
      </c>
      <c r="O42" s="68">
        <f t="shared" si="11"/>
        <v>0</v>
      </c>
      <c r="P42" s="68">
        <f t="shared" si="11"/>
        <v>0</v>
      </c>
      <c r="Q42" s="85">
        <f t="shared" si="11"/>
        <v>0</v>
      </c>
      <c r="R42" s="85">
        <f t="shared" si="11"/>
        <v>0</v>
      </c>
      <c r="S42" s="85">
        <f t="shared" si="11"/>
        <v>0</v>
      </c>
      <c r="T42" s="85">
        <f t="shared" si="11"/>
        <v>0</v>
      </c>
      <c r="U42" s="85">
        <f t="shared" si="11"/>
        <v>0</v>
      </c>
    </row>
    <row r="43" spans="1:21" ht="31.5" customHeight="1">
      <c r="A43" s="11" t="s">
        <v>226</v>
      </c>
      <c r="B43" s="89">
        <f t="shared" si="0"/>
        <v>141249405</v>
      </c>
      <c r="C43" s="70">
        <f>C42+C40+C35+C26+C13+C11</f>
        <v>139112470</v>
      </c>
      <c r="D43" s="70">
        <f aca="true" t="shared" si="12" ref="D43:U43">D42+D40+D35+D26+D13+D11</f>
        <v>2759680</v>
      </c>
      <c r="E43" s="70">
        <f t="shared" si="12"/>
        <v>105000</v>
      </c>
      <c r="F43" s="70">
        <f t="shared" si="12"/>
        <v>240000</v>
      </c>
      <c r="G43" s="70">
        <f t="shared" si="12"/>
        <v>95229790</v>
      </c>
      <c r="H43" s="70">
        <f t="shared" si="12"/>
        <v>5412000</v>
      </c>
      <c r="I43" s="70">
        <f t="shared" si="12"/>
        <v>11687000</v>
      </c>
      <c r="J43" s="70">
        <f t="shared" si="12"/>
        <v>0</v>
      </c>
      <c r="K43" s="70">
        <f t="shared" si="12"/>
        <v>45000</v>
      </c>
      <c r="L43" s="70">
        <f t="shared" si="12"/>
        <v>3914000</v>
      </c>
      <c r="M43" s="70">
        <f t="shared" si="12"/>
        <v>232000</v>
      </c>
      <c r="N43" s="70">
        <f t="shared" si="12"/>
        <v>0</v>
      </c>
      <c r="O43" s="70">
        <f t="shared" si="12"/>
        <v>19488000</v>
      </c>
      <c r="P43" s="70">
        <f t="shared" si="12"/>
        <v>0</v>
      </c>
      <c r="Q43" s="85">
        <f>Q42+Q40+Q35+Q26+Q13+Q11</f>
        <v>2136935</v>
      </c>
      <c r="R43" s="85">
        <f t="shared" si="12"/>
        <v>561000</v>
      </c>
      <c r="S43" s="85">
        <f t="shared" si="12"/>
        <v>1575935</v>
      </c>
      <c r="T43" s="85">
        <f t="shared" si="12"/>
        <v>0</v>
      </c>
      <c r="U43" s="85">
        <f t="shared" si="12"/>
        <v>0</v>
      </c>
    </row>
    <row r="44" spans="1:21" ht="31.5" customHeight="1">
      <c r="A44" s="14" t="s">
        <v>644</v>
      </c>
      <c r="B44" s="88">
        <f t="shared" si="0"/>
        <v>9206443</v>
      </c>
      <c r="C44" s="67">
        <f>SUM(D44:P44)</f>
        <v>9096158</v>
      </c>
      <c r="D44" s="67"/>
      <c r="E44" s="67"/>
      <c r="F44" s="67"/>
      <c r="G44" s="67">
        <v>3593194</v>
      </c>
      <c r="H44" s="67"/>
      <c r="I44" s="67"/>
      <c r="J44" s="67"/>
      <c r="K44" s="67"/>
      <c r="L44" s="67"/>
      <c r="M44" s="67"/>
      <c r="N44" s="67"/>
      <c r="O44" s="67"/>
      <c r="P44" s="67">
        <v>5502964</v>
      </c>
      <c r="Q44" s="67">
        <f>R44+U44</f>
        <v>110285</v>
      </c>
      <c r="R44" s="5"/>
      <c r="S44" s="5"/>
      <c r="T44" s="5"/>
      <c r="U44" s="5">
        <v>110285</v>
      </c>
    </row>
    <row r="45" spans="1:21" ht="31.5" customHeight="1">
      <c r="A45" s="14" t="s">
        <v>238</v>
      </c>
      <c r="B45" s="88">
        <f>C45+Q45-U45</f>
        <v>0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>
        <f>R45+U45</f>
        <v>66351534</v>
      </c>
      <c r="R45" s="5"/>
      <c r="S45" s="5"/>
      <c r="T45" s="5"/>
      <c r="U45" s="5">
        <v>66351534</v>
      </c>
    </row>
    <row r="46" spans="1:21" ht="31.5" customHeight="1">
      <c r="A46" s="5" t="s">
        <v>227</v>
      </c>
      <c r="B46" s="88">
        <f>C46+Q46-Q45</f>
        <v>9206443</v>
      </c>
      <c r="C46" s="67">
        <f>SUM(C44)</f>
        <v>9096158</v>
      </c>
      <c r="D46" s="67">
        <f aca="true" t="shared" si="13" ref="D46:R46">SUM(D44)</f>
        <v>0</v>
      </c>
      <c r="E46" s="67">
        <f t="shared" si="13"/>
        <v>0</v>
      </c>
      <c r="F46" s="67">
        <f t="shared" si="13"/>
        <v>0</v>
      </c>
      <c r="G46" s="67">
        <f>SUM(G44:G45)</f>
        <v>3593194</v>
      </c>
      <c r="H46" s="67">
        <f t="shared" si="13"/>
        <v>0</v>
      </c>
      <c r="I46" s="67">
        <f t="shared" si="13"/>
        <v>0</v>
      </c>
      <c r="J46" s="67">
        <f t="shared" si="13"/>
        <v>0</v>
      </c>
      <c r="K46" s="67">
        <f t="shared" si="13"/>
        <v>0</v>
      </c>
      <c r="L46" s="67">
        <f t="shared" si="13"/>
        <v>0</v>
      </c>
      <c r="M46" s="67">
        <f t="shared" si="13"/>
        <v>0</v>
      </c>
      <c r="N46" s="67"/>
      <c r="O46" s="67">
        <f t="shared" si="13"/>
        <v>0</v>
      </c>
      <c r="P46" s="67">
        <f t="shared" si="13"/>
        <v>5502964</v>
      </c>
      <c r="Q46" s="67">
        <f>R46+U46</f>
        <v>66461819</v>
      </c>
      <c r="R46" s="67">
        <f t="shared" si="13"/>
        <v>0</v>
      </c>
      <c r="S46" s="67"/>
      <c r="T46" s="67"/>
      <c r="U46" s="67">
        <f>SUM(U44:U45)</f>
        <v>66461819</v>
      </c>
    </row>
    <row r="47" spans="1:21" ht="31.5" customHeight="1">
      <c r="A47" s="15" t="s">
        <v>228</v>
      </c>
      <c r="B47" s="89">
        <f>C47+Q47-U45</f>
        <v>150455848</v>
      </c>
      <c r="C47" s="71">
        <f>SUM(D47:P47)</f>
        <v>148208628</v>
      </c>
      <c r="D47" s="71">
        <f aca="true" t="shared" si="14" ref="D47:U47">D43+D46</f>
        <v>2759680</v>
      </c>
      <c r="E47" s="71">
        <f t="shared" si="14"/>
        <v>105000</v>
      </c>
      <c r="F47" s="71">
        <f t="shared" si="14"/>
        <v>240000</v>
      </c>
      <c r="G47" s="71">
        <f t="shared" si="14"/>
        <v>98822984</v>
      </c>
      <c r="H47" s="71">
        <f t="shared" si="14"/>
        <v>5412000</v>
      </c>
      <c r="I47" s="71">
        <f t="shared" si="14"/>
        <v>11687000</v>
      </c>
      <c r="J47" s="71">
        <f t="shared" si="14"/>
        <v>0</v>
      </c>
      <c r="K47" s="71">
        <f t="shared" si="14"/>
        <v>45000</v>
      </c>
      <c r="L47" s="71">
        <f t="shared" si="14"/>
        <v>3914000</v>
      </c>
      <c r="M47" s="71">
        <f t="shared" si="14"/>
        <v>232000</v>
      </c>
      <c r="N47" s="71">
        <f t="shared" si="14"/>
        <v>0</v>
      </c>
      <c r="O47" s="71">
        <f t="shared" si="14"/>
        <v>19488000</v>
      </c>
      <c r="P47" s="71">
        <f t="shared" si="14"/>
        <v>5502964</v>
      </c>
      <c r="Q47" s="67">
        <f>R47+U47+T47+S47</f>
        <v>68598754</v>
      </c>
      <c r="R47" s="86">
        <f t="shared" si="14"/>
        <v>561000</v>
      </c>
      <c r="S47" s="86">
        <f t="shared" si="14"/>
        <v>1575935</v>
      </c>
      <c r="T47" s="86">
        <f t="shared" si="14"/>
        <v>0</v>
      </c>
      <c r="U47" s="86">
        <f t="shared" si="14"/>
        <v>66461819</v>
      </c>
    </row>
    <row r="48" spans="1:21" ht="14.25">
      <c r="A48" s="5"/>
      <c r="B48" s="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5"/>
      <c r="S48" s="5"/>
      <c r="T48" s="5"/>
      <c r="U48" s="5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K67"/>
  <sheetViews>
    <sheetView zoomScalePageLayoutView="0" workbookViewId="0" topLeftCell="A1">
      <pane xSplit="4" ySplit="8" topLeftCell="T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69" sqref="A69"/>
    </sheetView>
  </sheetViews>
  <sheetFormatPr defaultColWidth="9.00390625" defaultRowHeight="14.25"/>
  <cols>
    <col min="1" max="1" width="48.125" style="1" customWidth="1"/>
    <col min="2" max="2" width="10.50390625" style="16" customWidth="1"/>
    <col min="3" max="3" width="15.375" style="83" customWidth="1"/>
    <col min="4" max="4" width="20.25390625" style="13" customWidth="1"/>
    <col min="5" max="5" width="12.25390625" style="13" customWidth="1"/>
    <col min="6" max="7" width="9.00390625" style="13" customWidth="1"/>
    <col min="8" max="8" width="9.875" style="13" customWidth="1"/>
    <col min="9" max="12" width="9.00390625" style="13" customWidth="1"/>
    <col min="13" max="13" width="10.50390625" style="13" customWidth="1"/>
    <col min="14" max="33" width="9.00390625" style="13" customWidth="1"/>
    <col min="34" max="34" width="11.875" style="0" customWidth="1"/>
    <col min="35" max="36" width="9.875" style="0" customWidth="1"/>
    <col min="37" max="37" width="10.875" style="0" customWidth="1"/>
  </cols>
  <sheetData>
    <row r="1" spans="1:37" ht="84">
      <c r="A1" s="17" t="s">
        <v>2</v>
      </c>
      <c r="B1" s="18" t="s">
        <v>1</v>
      </c>
      <c r="C1" s="81" t="s">
        <v>235</v>
      </c>
      <c r="D1" s="19" t="s">
        <v>135</v>
      </c>
      <c r="E1" s="2" t="s">
        <v>0</v>
      </c>
      <c r="F1" s="2" t="s">
        <v>136</v>
      </c>
      <c r="G1" s="3" t="s">
        <v>137</v>
      </c>
      <c r="H1" s="3" t="s">
        <v>138</v>
      </c>
      <c r="I1" s="3" t="s">
        <v>139</v>
      </c>
      <c r="J1" s="3" t="s">
        <v>140</v>
      </c>
      <c r="K1" s="3" t="s">
        <v>141</v>
      </c>
      <c r="L1" s="3" t="s">
        <v>142</v>
      </c>
      <c r="M1" s="3" t="s">
        <v>143</v>
      </c>
      <c r="N1" s="3" t="s">
        <v>144</v>
      </c>
      <c r="O1" s="3" t="s">
        <v>145</v>
      </c>
      <c r="P1" s="3" t="s">
        <v>146</v>
      </c>
      <c r="Q1" s="3" t="s">
        <v>147</v>
      </c>
      <c r="R1" s="3" t="s">
        <v>476</v>
      </c>
      <c r="S1" s="3" t="s">
        <v>148</v>
      </c>
      <c r="T1" s="3" t="s">
        <v>149</v>
      </c>
      <c r="U1" s="3" t="s">
        <v>150</v>
      </c>
      <c r="V1" s="3" t="s">
        <v>151</v>
      </c>
      <c r="W1" s="3" t="s">
        <v>152</v>
      </c>
      <c r="X1" s="3" t="s">
        <v>153</v>
      </c>
      <c r="Y1" s="3" t="s">
        <v>154</v>
      </c>
      <c r="Z1" s="3" t="s">
        <v>155</v>
      </c>
      <c r="AA1" s="3" t="s">
        <v>156</v>
      </c>
      <c r="AB1" s="3" t="s">
        <v>157</v>
      </c>
      <c r="AC1" s="3" t="s">
        <v>158</v>
      </c>
      <c r="AD1" s="4" t="s">
        <v>159</v>
      </c>
      <c r="AE1" s="4" t="s">
        <v>160</v>
      </c>
      <c r="AF1" s="4" t="s">
        <v>161</v>
      </c>
      <c r="AG1" s="4" t="s">
        <v>162</v>
      </c>
      <c r="AH1" s="74" t="s">
        <v>234</v>
      </c>
      <c r="AI1" s="74" t="s">
        <v>232</v>
      </c>
      <c r="AJ1" s="74" t="s">
        <v>492</v>
      </c>
      <c r="AK1" s="74" t="s">
        <v>233</v>
      </c>
    </row>
    <row r="2" spans="1:37" ht="15">
      <c r="A2" s="20" t="s">
        <v>5</v>
      </c>
      <c r="B2" s="21" t="s">
        <v>4</v>
      </c>
      <c r="C2" s="82">
        <f>D2+AH2</f>
        <v>52324227</v>
      </c>
      <c r="D2" s="58">
        <f>SUM(E2:AG2)</f>
        <v>10807786</v>
      </c>
      <c r="E2" s="38">
        <v>703033</v>
      </c>
      <c r="F2" s="39"/>
      <c r="G2" s="39"/>
      <c r="H2" s="39"/>
      <c r="I2" s="39"/>
      <c r="J2" s="39">
        <v>4317377</v>
      </c>
      <c r="K2" s="39"/>
      <c r="L2" s="39"/>
      <c r="M2" s="39"/>
      <c r="N2" s="39"/>
      <c r="O2" s="39">
        <v>1492714</v>
      </c>
      <c r="P2" s="39"/>
      <c r="Q2" s="39"/>
      <c r="R2" s="39"/>
      <c r="S2" s="39"/>
      <c r="T2" s="39">
        <v>3291110</v>
      </c>
      <c r="U2" s="39"/>
      <c r="V2" s="39"/>
      <c r="W2" s="39">
        <v>183000</v>
      </c>
      <c r="X2" s="39"/>
      <c r="Y2" s="39"/>
      <c r="Z2" s="39">
        <v>820552</v>
      </c>
      <c r="AA2" s="39"/>
      <c r="AB2" s="39"/>
      <c r="AC2" s="39"/>
      <c r="AD2" s="39"/>
      <c r="AE2" s="39"/>
      <c r="AF2" s="39"/>
      <c r="AG2" s="39"/>
      <c r="AH2">
        <f>AI2+AK2+AJ2</f>
        <v>41516441</v>
      </c>
      <c r="AI2">
        <v>7317036</v>
      </c>
      <c r="AJ2">
        <v>0</v>
      </c>
      <c r="AK2">
        <v>34199405</v>
      </c>
    </row>
    <row r="3" spans="1:37" ht="15">
      <c r="A3" s="20" t="s">
        <v>7</v>
      </c>
      <c r="B3" s="21" t="s">
        <v>6</v>
      </c>
      <c r="C3" s="82">
        <f aca="true" t="shared" si="0" ref="C3:C65">D3+AH3</f>
        <v>2737865</v>
      </c>
      <c r="D3" s="58">
        <f>SUM(E3:AG3)</f>
        <v>192000</v>
      </c>
      <c r="E3" s="38">
        <v>44000</v>
      </c>
      <c r="F3" s="39"/>
      <c r="G3" s="39"/>
      <c r="H3" s="39"/>
      <c r="I3" s="39"/>
      <c r="J3" s="39"/>
      <c r="K3" s="39"/>
      <c r="L3" s="39"/>
      <c r="M3" s="39"/>
      <c r="N3" s="39"/>
      <c r="O3" s="39">
        <v>0</v>
      </c>
      <c r="P3" s="39"/>
      <c r="Q3" s="39"/>
      <c r="R3" s="39"/>
      <c r="S3" s="39"/>
      <c r="T3" s="39">
        <v>96000</v>
      </c>
      <c r="U3" s="39"/>
      <c r="V3" s="39"/>
      <c r="W3" s="39"/>
      <c r="X3" s="39"/>
      <c r="Y3" s="39"/>
      <c r="Z3" s="39">
        <v>52000</v>
      </c>
      <c r="AA3" s="39"/>
      <c r="AB3" s="39"/>
      <c r="AC3" s="39"/>
      <c r="AD3" s="39"/>
      <c r="AE3" s="39"/>
      <c r="AF3" s="39"/>
      <c r="AG3" s="39"/>
      <c r="AH3">
        <f>AI3+AK3+AJ3</f>
        <v>2545865</v>
      </c>
      <c r="AI3">
        <v>358182</v>
      </c>
      <c r="AK3">
        <v>2187683</v>
      </c>
    </row>
    <row r="4" spans="1:36" ht="15">
      <c r="A4" s="20" t="s">
        <v>9</v>
      </c>
      <c r="B4" s="21" t="s">
        <v>8</v>
      </c>
      <c r="C4" s="82">
        <f t="shared" si="0"/>
        <v>2064144</v>
      </c>
      <c r="D4" s="58">
        <f>SUM(E4:AG4)</f>
        <v>2064144</v>
      </c>
      <c r="E4" s="40">
        <v>2064144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>
        <f>AI4+AK4+AJ4</f>
        <v>0</v>
      </c>
      <c r="AJ4">
        <v>0</v>
      </c>
    </row>
    <row r="5" spans="1:37" ht="15">
      <c r="A5" s="20" t="s">
        <v>110</v>
      </c>
      <c r="B5" s="21"/>
      <c r="C5" s="82">
        <f t="shared" si="0"/>
        <v>910531</v>
      </c>
      <c r="D5" s="58">
        <f>SUM(E5:AG5)</f>
        <v>176065</v>
      </c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>
        <v>176065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>
        <f>AI5+AK5+AJ5</f>
        <v>734466</v>
      </c>
      <c r="AK5">
        <v>734466</v>
      </c>
    </row>
    <row r="6" spans="1:37" ht="15">
      <c r="A6" s="20" t="s">
        <v>11</v>
      </c>
      <c r="B6" s="21" t="s">
        <v>10</v>
      </c>
      <c r="C6" s="82">
        <f t="shared" si="0"/>
        <v>1692673</v>
      </c>
      <c r="D6" s="58">
        <f>SUM(E6:AG6)</f>
        <v>330000</v>
      </c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>
        <v>330000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>
        <f>AI6+AK6+AJ6</f>
        <v>1362673</v>
      </c>
      <c r="AJ6">
        <v>1112923</v>
      </c>
      <c r="AK6">
        <v>249750</v>
      </c>
    </row>
    <row r="7" spans="1:37" ht="15">
      <c r="A7" s="22" t="s">
        <v>163</v>
      </c>
      <c r="B7" s="23"/>
      <c r="C7" s="82">
        <f t="shared" si="0"/>
        <v>59729440</v>
      </c>
      <c r="D7" s="59">
        <f aca="true" t="shared" si="1" ref="D7:AK7">SUM(D2:D6)</f>
        <v>13569995</v>
      </c>
      <c r="E7" s="41">
        <f t="shared" si="1"/>
        <v>2811177</v>
      </c>
      <c r="F7" s="42">
        <f t="shared" si="1"/>
        <v>0</v>
      </c>
      <c r="G7" s="42">
        <f t="shared" si="1"/>
        <v>0</v>
      </c>
      <c r="H7" s="42">
        <f t="shared" si="1"/>
        <v>0</v>
      </c>
      <c r="I7" s="42">
        <f t="shared" si="1"/>
        <v>0</v>
      </c>
      <c r="J7" s="42">
        <f t="shared" si="1"/>
        <v>4317377</v>
      </c>
      <c r="K7" s="42">
        <f t="shared" si="1"/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1492714</v>
      </c>
      <c r="P7" s="42">
        <f t="shared" si="1"/>
        <v>0</v>
      </c>
      <c r="Q7" s="42">
        <f t="shared" si="1"/>
        <v>0</v>
      </c>
      <c r="R7" s="42">
        <f t="shared" si="1"/>
        <v>0</v>
      </c>
      <c r="S7" s="42">
        <f t="shared" si="1"/>
        <v>0</v>
      </c>
      <c r="T7" s="42">
        <f t="shared" si="1"/>
        <v>3563175</v>
      </c>
      <c r="U7" s="42">
        <f t="shared" si="1"/>
        <v>0</v>
      </c>
      <c r="V7" s="42">
        <f t="shared" si="1"/>
        <v>330000</v>
      </c>
      <c r="W7" s="42">
        <f t="shared" si="1"/>
        <v>183000</v>
      </c>
      <c r="X7" s="42">
        <f t="shared" si="1"/>
        <v>0</v>
      </c>
      <c r="Y7" s="42">
        <f t="shared" si="1"/>
        <v>0</v>
      </c>
      <c r="Z7" s="42">
        <f t="shared" si="1"/>
        <v>872552</v>
      </c>
      <c r="AA7" s="42">
        <f t="shared" si="1"/>
        <v>0</v>
      </c>
      <c r="AB7" s="42">
        <f t="shared" si="1"/>
        <v>0</v>
      </c>
      <c r="AC7" s="42">
        <f t="shared" si="1"/>
        <v>0</v>
      </c>
      <c r="AD7" s="42">
        <f t="shared" si="1"/>
        <v>0</v>
      </c>
      <c r="AE7" s="42">
        <f t="shared" si="1"/>
        <v>0</v>
      </c>
      <c r="AF7" s="42">
        <f t="shared" si="1"/>
        <v>0</v>
      </c>
      <c r="AG7" s="42">
        <f t="shared" si="1"/>
        <v>0</v>
      </c>
      <c r="AH7" s="75">
        <f t="shared" si="1"/>
        <v>46159445</v>
      </c>
      <c r="AI7" s="75">
        <f t="shared" si="1"/>
        <v>7675218</v>
      </c>
      <c r="AJ7" s="75">
        <f t="shared" si="1"/>
        <v>1112923</v>
      </c>
      <c r="AK7" s="75">
        <f t="shared" si="1"/>
        <v>37371304</v>
      </c>
    </row>
    <row r="8" spans="1:37" ht="15">
      <c r="A8" s="20" t="s">
        <v>13</v>
      </c>
      <c r="B8" s="21" t="s">
        <v>12</v>
      </c>
      <c r="C8" s="82">
        <f t="shared" si="0"/>
        <v>14436462</v>
      </c>
      <c r="D8" s="58">
        <f>SUM(E8:AG8)</f>
        <v>2938341</v>
      </c>
      <c r="E8" s="40">
        <v>673370</v>
      </c>
      <c r="F8" s="39"/>
      <c r="G8" s="39"/>
      <c r="H8" s="39"/>
      <c r="I8" s="39"/>
      <c r="J8" s="39">
        <v>614894</v>
      </c>
      <c r="K8" s="39"/>
      <c r="L8" s="39"/>
      <c r="M8" s="39"/>
      <c r="N8" s="39"/>
      <c r="O8" s="39">
        <v>403033</v>
      </c>
      <c r="P8" s="39"/>
      <c r="Q8" s="39"/>
      <c r="R8" s="39"/>
      <c r="S8" s="39"/>
      <c r="T8" s="39">
        <v>888600</v>
      </c>
      <c r="U8" s="39"/>
      <c r="V8" s="39">
        <v>87480</v>
      </c>
      <c r="W8" s="39">
        <v>49410</v>
      </c>
      <c r="X8" s="39"/>
      <c r="Y8" s="39"/>
      <c r="Z8" s="39">
        <v>221554</v>
      </c>
      <c r="AA8" s="39"/>
      <c r="AB8" s="39"/>
      <c r="AC8" s="39"/>
      <c r="AD8" s="39"/>
      <c r="AE8" s="39"/>
      <c r="AF8" s="39"/>
      <c r="AG8" s="39"/>
      <c r="AH8">
        <f>AI8+AK8+AJ8</f>
        <v>11498121</v>
      </c>
      <c r="AI8">
        <v>1987027</v>
      </c>
      <c r="AJ8">
        <v>271350</v>
      </c>
      <c r="AK8">
        <v>9239744</v>
      </c>
    </row>
    <row r="9" spans="1:37" ht="15">
      <c r="A9" s="20" t="s">
        <v>15</v>
      </c>
      <c r="B9" s="21" t="s">
        <v>14</v>
      </c>
      <c r="C9" s="82">
        <f t="shared" si="0"/>
        <v>558281</v>
      </c>
      <c r="D9" s="58">
        <f>SUM(E9:AG9)</f>
        <v>31992</v>
      </c>
      <c r="E9" s="40">
        <v>7331</v>
      </c>
      <c r="F9" s="39"/>
      <c r="G9" s="39"/>
      <c r="H9" s="39"/>
      <c r="I9" s="39"/>
      <c r="J9" s="39"/>
      <c r="K9" s="39"/>
      <c r="L9" s="39"/>
      <c r="M9" s="39"/>
      <c r="N9" s="39"/>
      <c r="O9" s="39">
        <v>0</v>
      </c>
      <c r="P9" s="39"/>
      <c r="Q9" s="39"/>
      <c r="R9" s="39"/>
      <c r="S9" s="39"/>
      <c r="T9" s="39">
        <v>15996</v>
      </c>
      <c r="U9" s="39"/>
      <c r="V9" s="39"/>
      <c r="W9" s="39"/>
      <c r="X9" s="39"/>
      <c r="Y9" s="39"/>
      <c r="Z9" s="39">
        <v>8665</v>
      </c>
      <c r="AA9" s="39"/>
      <c r="AB9" s="39"/>
      <c r="AC9" s="39"/>
      <c r="AD9" s="39"/>
      <c r="AE9" s="39"/>
      <c r="AF9" s="39"/>
      <c r="AG9" s="39"/>
      <c r="AH9">
        <f>AI9+AK9+AJ9</f>
        <v>526289</v>
      </c>
      <c r="AI9">
        <v>59682</v>
      </c>
      <c r="AJ9">
        <v>34676</v>
      </c>
      <c r="AK9">
        <v>431931</v>
      </c>
    </row>
    <row r="10" spans="1:37" ht="15">
      <c r="A10" s="20" t="s">
        <v>17</v>
      </c>
      <c r="B10" s="21" t="s">
        <v>16</v>
      </c>
      <c r="C10" s="82">
        <f t="shared" si="0"/>
        <v>50970</v>
      </c>
      <c r="D10" s="58">
        <f>SUM(E10:AG10)</f>
        <v>28584</v>
      </c>
      <c r="E10" s="40">
        <v>17150</v>
      </c>
      <c r="F10" s="39"/>
      <c r="G10" s="39"/>
      <c r="H10" s="39"/>
      <c r="I10" s="39"/>
      <c r="J10" s="39">
        <v>11434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>
        <f>AI10+AK10+AJ10</f>
        <v>22386</v>
      </c>
      <c r="AK10">
        <v>22386</v>
      </c>
    </row>
    <row r="11" spans="1:37" ht="15">
      <c r="A11" s="20" t="s">
        <v>19</v>
      </c>
      <c r="B11" s="21" t="s">
        <v>18</v>
      </c>
      <c r="C11" s="82">
        <f t="shared" si="0"/>
        <v>510051</v>
      </c>
      <c r="D11" s="58">
        <f>SUM(E11:AG11)</f>
        <v>34462</v>
      </c>
      <c r="E11" s="40">
        <v>7854</v>
      </c>
      <c r="F11" s="39"/>
      <c r="G11" s="39"/>
      <c r="H11" s="39"/>
      <c r="I11" s="39"/>
      <c r="J11" s="39"/>
      <c r="K11" s="39"/>
      <c r="L11" s="39"/>
      <c r="M11" s="39"/>
      <c r="N11" s="39"/>
      <c r="O11" s="39">
        <v>0</v>
      </c>
      <c r="P11" s="39"/>
      <c r="Q11" s="39"/>
      <c r="R11" s="39"/>
      <c r="S11" s="39"/>
      <c r="T11" s="39">
        <v>17231</v>
      </c>
      <c r="U11" s="39"/>
      <c r="V11" s="39"/>
      <c r="W11" s="39"/>
      <c r="X11" s="39"/>
      <c r="Y11" s="39"/>
      <c r="Z11" s="39">
        <v>9377</v>
      </c>
      <c r="AA11" s="39"/>
      <c r="AB11" s="39"/>
      <c r="AC11" s="39"/>
      <c r="AD11" s="39"/>
      <c r="AE11" s="39"/>
      <c r="AF11" s="39"/>
      <c r="AG11" s="39"/>
      <c r="AH11">
        <f>AI11+AK11+AJ11</f>
        <v>475589</v>
      </c>
      <c r="AI11">
        <v>61365</v>
      </c>
      <c r="AJ11">
        <v>19264</v>
      </c>
      <c r="AK11">
        <v>394960</v>
      </c>
    </row>
    <row r="12" spans="1:37" ht="15">
      <c r="A12" s="24" t="s">
        <v>164</v>
      </c>
      <c r="B12" s="25"/>
      <c r="C12" s="82">
        <f t="shared" si="0"/>
        <v>15555764</v>
      </c>
      <c r="D12" s="60">
        <f aca="true" t="shared" si="2" ref="D12:AK12">SUM(D8:D11)</f>
        <v>3033379</v>
      </c>
      <c r="E12" s="43">
        <f t="shared" si="2"/>
        <v>705705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626328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403033</v>
      </c>
      <c r="P12" s="44">
        <f t="shared" si="2"/>
        <v>0</v>
      </c>
      <c r="Q12" s="44">
        <f t="shared" si="2"/>
        <v>0</v>
      </c>
      <c r="R12" s="44">
        <f t="shared" si="2"/>
        <v>0</v>
      </c>
      <c r="S12" s="44">
        <f t="shared" si="2"/>
        <v>0</v>
      </c>
      <c r="T12" s="44">
        <f t="shared" si="2"/>
        <v>921827</v>
      </c>
      <c r="U12" s="44">
        <f t="shared" si="2"/>
        <v>0</v>
      </c>
      <c r="V12" s="44">
        <f t="shared" si="2"/>
        <v>87480</v>
      </c>
      <c r="W12" s="44">
        <f t="shared" si="2"/>
        <v>49410</v>
      </c>
      <c r="X12" s="44">
        <f t="shared" si="2"/>
        <v>0</v>
      </c>
      <c r="Y12" s="44">
        <f t="shared" si="2"/>
        <v>0</v>
      </c>
      <c r="Z12" s="44">
        <f t="shared" si="2"/>
        <v>239596</v>
      </c>
      <c r="AA12" s="44">
        <f t="shared" si="2"/>
        <v>0</v>
      </c>
      <c r="AB12" s="44">
        <f t="shared" si="2"/>
        <v>0</v>
      </c>
      <c r="AC12" s="44">
        <f t="shared" si="2"/>
        <v>0</v>
      </c>
      <c r="AD12" s="44">
        <f t="shared" si="2"/>
        <v>0</v>
      </c>
      <c r="AE12" s="44">
        <f t="shared" si="2"/>
        <v>0</v>
      </c>
      <c r="AF12" s="44">
        <f t="shared" si="2"/>
        <v>0</v>
      </c>
      <c r="AG12" s="44">
        <f t="shared" si="2"/>
        <v>0</v>
      </c>
      <c r="AH12" s="76">
        <f t="shared" si="2"/>
        <v>12522385</v>
      </c>
      <c r="AI12" s="76">
        <f t="shared" si="2"/>
        <v>2108074</v>
      </c>
      <c r="AJ12" s="76">
        <f t="shared" si="2"/>
        <v>325290</v>
      </c>
      <c r="AK12" s="76">
        <f t="shared" si="2"/>
        <v>10089021</v>
      </c>
    </row>
    <row r="13" spans="1:37" ht="15">
      <c r="A13" s="20" t="s">
        <v>21</v>
      </c>
      <c r="B13" s="21" t="s">
        <v>20</v>
      </c>
      <c r="C13" s="82">
        <f t="shared" si="0"/>
        <v>16420</v>
      </c>
      <c r="D13" s="58">
        <f aca="true" t="shared" si="3" ref="D13:D44">SUM(E13:AG13)</f>
        <v>11706</v>
      </c>
      <c r="E13" s="40">
        <v>11706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>
        <f>AI13+AK13+AJ13</f>
        <v>4714</v>
      </c>
      <c r="AK13">
        <v>4714</v>
      </c>
    </row>
    <row r="14" spans="1:37" ht="15">
      <c r="A14" s="20" t="s">
        <v>23</v>
      </c>
      <c r="B14" s="21" t="s">
        <v>22</v>
      </c>
      <c r="C14" s="82">
        <f t="shared" si="0"/>
        <v>0</v>
      </c>
      <c r="D14" s="58">
        <f t="shared" si="3"/>
        <v>0</v>
      </c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>
        <f aca="true" t="shared" si="4" ref="AH14:AH44">AI14+AK14+AJ14</f>
        <v>0</v>
      </c>
      <c r="AK14">
        <v>0</v>
      </c>
    </row>
    <row r="15" spans="1:37" ht="15">
      <c r="A15" s="20" t="s">
        <v>25</v>
      </c>
      <c r="B15" s="21" t="s">
        <v>24</v>
      </c>
      <c r="C15" s="82">
        <f t="shared" si="0"/>
        <v>1368453</v>
      </c>
      <c r="D15" s="58">
        <f t="shared" si="3"/>
        <v>66396</v>
      </c>
      <c r="E15" s="40">
        <v>47407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>
        <v>18989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>
        <f t="shared" si="4"/>
        <v>1302057</v>
      </c>
      <c r="AJ15">
        <v>21454</v>
      </c>
      <c r="AK15">
        <v>1280603</v>
      </c>
    </row>
    <row r="16" spans="1:34" ht="15">
      <c r="A16" s="20" t="s">
        <v>98</v>
      </c>
      <c r="B16" s="21">
        <v>53231</v>
      </c>
      <c r="C16" s="82">
        <f t="shared" si="0"/>
        <v>230697</v>
      </c>
      <c r="D16" s="58">
        <f t="shared" si="3"/>
        <v>230697</v>
      </c>
      <c r="E16" s="40"/>
      <c r="F16" s="39">
        <v>23899</v>
      </c>
      <c r="G16" s="39"/>
      <c r="H16" s="39"/>
      <c r="I16" s="39"/>
      <c r="J16" s="39">
        <v>82312</v>
      </c>
      <c r="K16" s="39"/>
      <c r="L16" s="39"/>
      <c r="M16" s="39"/>
      <c r="N16" s="39"/>
      <c r="O16" s="39">
        <v>124486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>
        <f t="shared" si="4"/>
        <v>0</v>
      </c>
    </row>
    <row r="17" spans="1:34" ht="15">
      <c r="A17" s="20" t="s">
        <v>27</v>
      </c>
      <c r="B17" s="21" t="s">
        <v>26</v>
      </c>
      <c r="C17" s="82">
        <f t="shared" si="0"/>
        <v>76510</v>
      </c>
      <c r="D17" s="58">
        <f t="shared" si="3"/>
        <v>76510</v>
      </c>
      <c r="E17" s="40">
        <v>9441</v>
      </c>
      <c r="F17" s="39"/>
      <c r="G17" s="39"/>
      <c r="H17" s="39"/>
      <c r="I17" s="39"/>
      <c r="J17" s="39">
        <v>57833</v>
      </c>
      <c r="K17" s="39"/>
      <c r="L17" s="39"/>
      <c r="M17" s="39"/>
      <c r="N17" s="39"/>
      <c r="O17" s="39">
        <v>984</v>
      </c>
      <c r="P17" s="39"/>
      <c r="Q17" s="39"/>
      <c r="R17" s="39"/>
      <c r="S17" s="39"/>
      <c r="T17" s="39">
        <v>0</v>
      </c>
      <c r="U17" s="39"/>
      <c r="V17" s="39"/>
      <c r="W17" s="39"/>
      <c r="X17" s="39"/>
      <c r="Y17" s="39"/>
      <c r="Z17" s="39">
        <v>8252</v>
      </c>
      <c r="AA17" s="39"/>
      <c r="AB17" s="39"/>
      <c r="AC17" s="39"/>
      <c r="AD17" s="39"/>
      <c r="AE17" s="39"/>
      <c r="AF17" s="39"/>
      <c r="AG17" s="39"/>
      <c r="AH17">
        <f t="shared" si="4"/>
        <v>0</v>
      </c>
    </row>
    <row r="18" spans="1:37" ht="15">
      <c r="A18" s="20" t="s">
        <v>62</v>
      </c>
      <c r="B18" s="21">
        <v>531311</v>
      </c>
      <c r="C18" s="82">
        <f t="shared" si="0"/>
        <v>0</v>
      </c>
      <c r="D18" s="58">
        <f t="shared" si="3"/>
        <v>0</v>
      </c>
      <c r="E18" s="40"/>
      <c r="F18" s="39"/>
      <c r="G18" s="39"/>
      <c r="H18" s="39"/>
      <c r="I18" s="39"/>
      <c r="J18" s="39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>
        <v>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>
        <f t="shared" si="4"/>
        <v>0</v>
      </c>
      <c r="AK18">
        <v>0</v>
      </c>
    </row>
    <row r="19" spans="1:37" ht="28.5">
      <c r="A19" s="20" t="s">
        <v>29</v>
      </c>
      <c r="B19" s="21" t="s">
        <v>28</v>
      </c>
      <c r="C19" s="82">
        <f t="shared" si="0"/>
        <v>2011908</v>
      </c>
      <c r="D19" s="58">
        <f t="shared" si="3"/>
        <v>1940281</v>
      </c>
      <c r="E19" s="40">
        <v>91898</v>
      </c>
      <c r="F19" s="39">
        <v>18600</v>
      </c>
      <c r="G19" s="39">
        <v>0</v>
      </c>
      <c r="H19" s="39"/>
      <c r="I19" s="39"/>
      <c r="J19" s="39">
        <v>720407</v>
      </c>
      <c r="K19" s="39">
        <v>99576</v>
      </c>
      <c r="L19" s="39"/>
      <c r="M19" s="39"/>
      <c r="N19" s="39"/>
      <c r="O19" s="39">
        <v>171659</v>
      </c>
      <c r="P19" s="39">
        <v>0</v>
      </c>
      <c r="Q19" s="39"/>
      <c r="R19" s="39"/>
      <c r="S19" s="39"/>
      <c r="T19" s="39">
        <v>36380</v>
      </c>
      <c r="U19" s="39">
        <v>23155</v>
      </c>
      <c r="V19" s="39">
        <v>0</v>
      </c>
      <c r="W19" s="39">
        <v>425459</v>
      </c>
      <c r="X19" s="39"/>
      <c r="Y19" s="39">
        <v>123581</v>
      </c>
      <c r="Z19" s="39">
        <v>5984</v>
      </c>
      <c r="AA19" s="39">
        <v>91397</v>
      </c>
      <c r="AB19" s="39">
        <v>132185</v>
      </c>
      <c r="AC19" s="39"/>
      <c r="AD19" s="39"/>
      <c r="AE19" s="39"/>
      <c r="AF19" s="39"/>
      <c r="AG19" s="39"/>
      <c r="AH19">
        <f t="shared" si="4"/>
        <v>71627</v>
      </c>
      <c r="AK19">
        <v>71627</v>
      </c>
    </row>
    <row r="20" spans="1:37" ht="15">
      <c r="A20" s="20" t="s">
        <v>31</v>
      </c>
      <c r="B20" s="21" t="s">
        <v>30</v>
      </c>
      <c r="C20" s="82">
        <f t="shared" si="0"/>
        <v>1104516</v>
      </c>
      <c r="D20" s="58">
        <f t="shared" si="3"/>
        <v>0</v>
      </c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>
        <f t="shared" si="4"/>
        <v>1104516</v>
      </c>
      <c r="AK20">
        <v>1104516</v>
      </c>
    </row>
    <row r="21" spans="1:34" ht="15">
      <c r="A21" s="20" t="s">
        <v>33</v>
      </c>
      <c r="B21" s="21" t="s">
        <v>32</v>
      </c>
      <c r="C21" s="82">
        <f t="shared" si="0"/>
        <v>212168</v>
      </c>
      <c r="D21" s="58">
        <f t="shared" si="3"/>
        <v>212168</v>
      </c>
      <c r="E21" s="40">
        <v>69665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>
        <v>39594</v>
      </c>
      <c r="U21" s="39"/>
      <c r="V21" s="39"/>
      <c r="W21" s="39">
        <v>39964</v>
      </c>
      <c r="X21" s="39"/>
      <c r="Y21" s="39">
        <v>9953</v>
      </c>
      <c r="Z21" s="39"/>
      <c r="AA21" s="39">
        <v>25484</v>
      </c>
      <c r="AB21" s="39">
        <v>27508</v>
      </c>
      <c r="AC21" s="39"/>
      <c r="AD21" s="39"/>
      <c r="AE21" s="39"/>
      <c r="AF21" s="39"/>
      <c r="AG21" s="39"/>
      <c r="AH21">
        <f t="shared" si="4"/>
        <v>0</v>
      </c>
    </row>
    <row r="22" spans="1:37" ht="28.5">
      <c r="A22" s="20" t="s">
        <v>35</v>
      </c>
      <c r="B22" s="21" t="s">
        <v>34</v>
      </c>
      <c r="C22" s="82">
        <f t="shared" si="0"/>
        <v>0</v>
      </c>
      <c r="D22" s="58">
        <f t="shared" si="3"/>
        <v>0</v>
      </c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>
        <f t="shared" si="4"/>
        <v>0</v>
      </c>
      <c r="AK22">
        <v>0</v>
      </c>
    </row>
    <row r="23" spans="1:34" ht="15">
      <c r="A23" s="20" t="s">
        <v>37</v>
      </c>
      <c r="B23" s="21" t="s">
        <v>36</v>
      </c>
      <c r="C23" s="82">
        <f t="shared" si="0"/>
        <v>8807</v>
      </c>
      <c r="D23" s="58">
        <f t="shared" si="3"/>
        <v>8807</v>
      </c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>
        <v>8807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>
        <f t="shared" si="4"/>
        <v>0</v>
      </c>
    </row>
    <row r="24" spans="1:37" ht="15">
      <c r="A24" s="20" t="s">
        <v>39</v>
      </c>
      <c r="B24" s="21" t="s">
        <v>38</v>
      </c>
      <c r="C24" s="82">
        <f t="shared" si="0"/>
        <v>806983</v>
      </c>
      <c r="D24" s="58">
        <f t="shared" si="3"/>
        <v>364941</v>
      </c>
      <c r="E24" s="40">
        <v>317395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8632</v>
      </c>
      <c r="U24" s="39"/>
      <c r="V24" s="39"/>
      <c r="W24" s="39"/>
      <c r="X24" s="39"/>
      <c r="Y24" s="39">
        <v>17479</v>
      </c>
      <c r="Z24" s="39"/>
      <c r="AA24" s="39">
        <v>10838</v>
      </c>
      <c r="AB24" s="39">
        <v>10597</v>
      </c>
      <c r="AC24" s="39"/>
      <c r="AD24" s="39"/>
      <c r="AE24" s="39"/>
      <c r="AF24" s="39"/>
      <c r="AG24" s="39"/>
      <c r="AH24">
        <f t="shared" si="4"/>
        <v>442042</v>
      </c>
      <c r="AK24">
        <v>442042</v>
      </c>
    </row>
    <row r="25" spans="1:37" ht="15">
      <c r="A25" s="20" t="s">
        <v>41</v>
      </c>
      <c r="B25" s="21" t="s">
        <v>40</v>
      </c>
      <c r="C25" s="82">
        <f t="shared" si="0"/>
        <v>3963928</v>
      </c>
      <c r="D25" s="58">
        <f t="shared" si="3"/>
        <v>3327217</v>
      </c>
      <c r="E25" s="40">
        <v>100513</v>
      </c>
      <c r="F25" s="39">
        <v>1426</v>
      </c>
      <c r="G25" s="39">
        <v>12223</v>
      </c>
      <c r="H25" s="39"/>
      <c r="I25" s="39"/>
      <c r="J25" s="39"/>
      <c r="K25" s="39"/>
      <c r="L25" s="39"/>
      <c r="M25" s="39"/>
      <c r="N25" s="39">
        <v>1872308</v>
      </c>
      <c r="O25" s="39">
        <v>9141</v>
      </c>
      <c r="P25" s="39"/>
      <c r="Q25" s="39"/>
      <c r="R25" s="39"/>
      <c r="S25" s="39"/>
      <c r="T25" s="39">
        <v>10340</v>
      </c>
      <c r="U25" s="39">
        <v>358075</v>
      </c>
      <c r="V25" s="39"/>
      <c r="W25" s="39">
        <v>32405</v>
      </c>
      <c r="X25" s="39"/>
      <c r="Y25" s="39">
        <v>112390</v>
      </c>
      <c r="Z25" s="39">
        <v>97714</v>
      </c>
      <c r="AA25" s="39">
        <v>360120</v>
      </c>
      <c r="AB25" s="39">
        <v>360562</v>
      </c>
      <c r="AC25" s="39"/>
      <c r="AD25" s="39"/>
      <c r="AE25" s="39"/>
      <c r="AF25" s="39"/>
      <c r="AG25" s="39"/>
      <c r="AH25">
        <f t="shared" si="4"/>
        <v>636711</v>
      </c>
      <c r="AK25">
        <v>636711</v>
      </c>
    </row>
    <row r="26" spans="1:37" ht="15">
      <c r="A26" s="20" t="s">
        <v>43</v>
      </c>
      <c r="B26" s="21" t="s">
        <v>42</v>
      </c>
      <c r="C26" s="82">
        <f t="shared" si="0"/>
        <v>6596578</v>
      </c>
      <c r="D26" s="58">
        <f t="shared" si="3"/>
        <v>4743972</v>
      </c>
      <c r="E26" s="40">
        <v>665832</v>
      </c>
      <c r="F26" s="39"/>
      <c r="G26" s="39">
        <v>201869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>
        <v>14797</v>
      </c>
      <c r="X26" s="39"/>
      <c r="Y26" s="39">
        <v>819701</v>
      </c>
      <c r="Z26" s="39">
        <v>96599</v>
      </c>
      <c r="AA26" s="39">
        <v>1473771</v>
      </c>
      <c r="AB26" s="39">
        <v>1471403</v>
      </c>
      <c r="AC26" s="39"/>
      <c r="AD26" s="39"/>
      <c r="AE26" s="39"/>
      <c r="AF26" s="39"/>
      <c r="AG26" s="39"/>
      <c r="AH26">
        <f t="shared" si="4"/>
        <v>1852606</v>
      </c>
      <c r="AK26">
        <v>1852606</v>
      </c>
    </row>
    <row r="27" spans="1:37" ht="15">
      <c r="A27" s="20" t="s">
        <v>45</v>
      </c>
      <c r="B27" s="21" t="s">
        <v>44</v>
      </c>
      <c r="C27" s="82">
        <f t="shared" si="0"/>
        <v>424026</v>
      </c>
      <c r="D27" s="58">
        <f t="shared" si="3"/>
        <v>401048</v>
      </c>
      <c r="E27" s="40">
        <v>4816</v>
      </c>
      <c r="F27" s="39">
        <v>23440</v>
      </c>
      <c r="G27" s="39">
        <v>56580</v>
      </c>
      <c r="H27" s="39"/>
      <c r="I27" s="39"/>
      <c r="J27" s="39"/>
      <c r="K27" s="39"/>
      <c r="L27" s="39"/>
      <c r="M27" s="39"/>
      <c r="N27" s="39"/>
      <c r="O27" s="39">
        <v>49650</v>
      </c>
      <c r="P27" s="39"/>
      <c r="Q27" s="39"/>
      <c r="R27" s="39"/>
      <c r="S27" s="39"/>
      <c r="T27" s="39">
        <v>1700</v>
      </c>
      <c r="U27" s="39">
        <v>31887</v>
      </c>
      <c r="V27" s="39"/>
      <c r="W27" s="39">
        <v>17314</v>
      </c>
      <c r="X27" s="39"/>
      <c r="Y27" s="39">
        <v>62386</v>
      </c>
      <c r="Z27" s="39">
        <v>5762</v>
      </c>
      <c r="AA27" s="39">
        <v>73756</v>
      </c>
      <c r="AB27" s="39">
        <v>73757</v>
      </c>
      <c r="AC27" s="39"/>
      <c r="AD27" s="39"/>
      <c r="AE27" s="39"/>
      <c r="AF27" s="39"/>
      <c r="AG27" s="39"/>
      <c r="AH27">
        <f t="shared" si="4"/>
        <v>22978</v>
      </c>
      <c r="AK27">
        <v>22978</v>
      </c>
    </row>
    <row r="28" spans="1:34" ht="15">
      <c r="A28" s="20" t="s">
        <v>47</v>
      </c>
      <c r="B28" s="21" t="s">
        <v>46</v>
      </c>
      <c r="C28" s="82">
        <f t="shared" si="0"/>
        <v>125559</v>
      </c>
      <c r="D28" s="58">
        <f t="shared" si="3"/>
        <v>125559</v>
      </c>
      <c r="E28" s="40">
        <v>44719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>
        <v>44719</v>
      </c>
      <c r="X28" s="39"/>
      <c r="Y28" s="39"/>
      <c r="Z28" s="39"/>
      <c r="AA28" s="39">
        <v>18060</v>
      </c>
      <c r="AB28" s="39">
        <v>18061</v>
      </c>
      <c r="AC28" s="39"/>
      <c r="AD28" s="39"/>
      <c r="AE28" s="39"/>
      <c r="AF28" s="39"/>
      <c r="AG28" s="39"/>
      <c r="AH28">
        <f t="shared" si="4"/>
        <v>0</v>
      </c>
    </row>
    <row r="29" spans="1:37" ht="15">
      <c r="A29" s="20" t="s">
        <v>49</v>
      </c>
      <c r="B29" s="21" t="s">
        <v>48</v>
      </c>
      <c r="C29" s="82">
        <f t="shared" si="0"/>
        <v>3513938</v>
      </c>
      <c r="D29" s="58">
        <f t="shared" si="3"/>
        <v>2876888</v>
      </c>
      <c r="E29" s="40">
        <v>531900</v>
      </c>
      <c r="F29" s="39">
        <v>55118</v>
      </c>
      <c r="G29" s="39">
        <v>53945</v>
      </c>
      <c r="H29" s="39"/>
      <c r="I29" s="39"/>
      <c r="J29" s="39"/>
      <c r="K29" s="39">
        <v>0</v>
      </c>
      <c r="L29" s="39"/>
      <c r="M29" s="39">
        <v>404876</v>
      </c>
      <c r="N29" s="39">
        <v>438023</v>
      </c>
      <c r="O29" s="39">
        <v>344175</v>
      </c>
      <c r="P29" s="39">
        <v>14400</v>
      </c>
      <c r="Q29" s="39"/>
      <c r="R29" s="39"/>
      <c r="S29" s="39"/>
      <c r="T29" s="39">
        <v>29528</v>
      </c>
      <c r="U29" s="39">
        <v>0</v>
      </c>
      <c r="V29" s="39">
        <v>0</v>
      </c>
      <c r="W29" s="39">
        <v>559631</v>
      </c>
      <c r="X29" s="39"/>
      <c r="Y29" s="39">
        <v>49900</v>
      </c>
      <c r="Z29" s="39">
        <v>0</v>
      </c>
      <c r="AA29" s="39">
        <v>197696</v>
      </c>
      <c r="AB29" s="39">
        <v>197696</v>
      </c>
      <c r="AC29" s="39"/>
      <c r="AD29" s="39"/>
      <c r="AE29" s="39"/>
      <c r="AF29" s="39"/>
      <c r="AG29" s="39"/>
      <c r="AH29">
        <f t="shared" si="4"/>
        <v>637050</v>
      </c>
      <c r="AK29">
        <v>637050</v>
      </c>
    </row>
    <row r="30" spans="1:37" ht="15">
      <c r="A30" s="20" t="s">
        <v>51</v>
      </c>
      <c r="B30" s="21" t="s">
        <v>50</v>
      </c>
      <c r="C30" s="82">
        <f t="shared" si="0"/>
        <v>715282</v>
      </c>
      <c r="D30" s="58">
        <f t="shared" si="3"/>
        <v>0</v>
      </c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>
        <f t="shared" si="4"/>
        <v>715282</v>
      </c>
      <c r="AK30">
        <v>715282</v>
      </c>
    </row>
    <row r="31" spans="1:37" ht="15">
      <c r="A31" s="20" t="s">
        <v>53</v>
      </c>
      <c r="B31" s="21" t="s">
        <v>52</v>
      </c>
      <c r="C31" s="82">
        <f t="shared" si="0"/>
        <v>647563</v>
      </c>
      <c r="D31" s="58">
        <f t="shared" si="3"/>
        <v>294906</v>
      </c>
      <c r="E31" s="40">
        <v>60000</v>
      </c>
      <c r="F31" s="39"/>
      <c r="G31" s="39"/>
      <c r="H31" s="39"/>
      <c r="I31" s="39"/>
      <c r="J31" s="39">
        <v>54000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>
        <v>180906</v>
      </c>
      <c r="Z31" s="39"/>
      <c r="AA31" s="39"/>
      <c r="AB31" s="39"/>
      <c r="AC31" s="39"/>
      <c r="AD31" s="39"/>
      <c r="AE31" s="39"/>
      <c r="AF31" s="39"/>
      <c r="AG31" s="39"/>
      <c r="AH31">
        <f t="shared" si="4"/>
        <v>352657</v>
      </c>
      <c r="AI31">
        <v>63000</v>
      </c>
      <c r="AK31">
        <v>289657</v>
      </c>
    </row>
    <row r="32" spans="1:37" ht="15">
      <c r="A32" s="20" t="s">
        <v>55</v>
      </c>
      <c r="B32" s="21" t="s">
        <v>54</v>
      </c>
      <c r="C32" s="82">
        <f t="shared" si="0"/>
        <v>759826</v>
      </c>
      <c r="D32" s="58">
        <f t="shared" si="3"/>
        <v>0</v>
      </c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>
        <f t="shared" si="4"/>
        <v>759826</v>
      </c>
      <c r="AJ32">
        <v>16690</v>
      </c>
      <c r="AK32">
        <v>743136</v>
      </c>
    </row>
    <row r="33" spans="1:34" ht="15">
      <c r="A33" s="20" t="s">
        <v>57</v>
      </c>
      <c r="B33" s="21" t="s">
        <v>56</v>
      </c>
      <c r="C33" s="82">
        <f t="shared" si="0"/>
        <v>257161</v>
      </c>
      <c r="D33" s="58">
        <f t="shared" si="3"/>
        <v>257161</v>
      </c>
      <c r="E33" s="40">
        <v>186335</v>
      </c>
      <c r="F33" s="39"/>
      <c r="G33" s="39">
        <v>70826</v>
      </c>
      <c r="H33" s="39"/>
      <c r="I33" s="39"/>
      <c r="J33" s="39"/>
      <c r="K33" s="39"/>
      <c r="L33" s="39"/>
      <c r="M33" s="39"/>
      <c r="N33" s="39"/>
      <c r="O33" s="39">
        <v>0</v>
      </c>
      <c r="P33" s="39"/>
      <c r="Q33" s="39"/>
      <c r="R33" s="39"/>
      <c r="S33" s="39"/>
      <c r="T33" s="39"/>
      <c r="U33" s="39"/>
      <c r="V33" s="39"/>
      <c r="W33" s="39"/>
      <c r="X33" s="39"/>
      <c r="Y33" s="39">
        <v>0</v>
      </c>
      <c r="Z33" s="39"/>
      <c r="AA33" s="39"/>
      <c r="AB33" s="39"/>
      <c r="AC33" s="39"/>
      <c r="AD33" s="39"/>
      <c r="AE33" s="39"/>
      <c r="AF33" s="39"/>
      <c r="AG33" s="39"/>
      <c r="AH33">
        <f t="shared" si="4"/>
        <v>0</v>
      </c>
    </row>
    <row r="34" spans="1:34" ht="15">
      <c r="A34" s="20" t="s">
        <v>59</v>
      </c>
      <c r="B34" s="21" t="s">
        <v>58</v>
      </c>
      <c r="C34" s="82">
        <f t="shared" si="0"/>
        <v>1957775</v>
      </c>
      <c r="D34" s="58">
        <f t="shared" si="3"/>
        <v>1957775</v>
      </c>
      <c r="E34" s="40">
        <v>114779</v>
      </c>
      <c r="F34" s="39">
        <v>210000</v>
      </c>
      <c r="G34" s="39">
        <v>0</v>
      </c>
      <c r="H34" s="39"/>
      <c r="I34" s="39"/>
      <c r="J34" s="39"/>
      <c r="K34" s="39"/>
      <c r="L34" s="39">
        <v>0</v>
      </c>
      <c r="M34" s="39"/>
      <c r="N34" s="39"/>
      <c r="O34" s="39"/>
      <c r="P34" s="39"/>
      <c r="Q34" s="39"/>
      <c r="R34" s="39">
        <v>1352942</v>
      </c>
      <c r="S34" s="39"/>
      <c r="T34" s="39">
        <v>1800</v>
      </c>
      <c r="U34" s="39"/>
      <c r="V34" s="39"/>
      <c r="W34" s="39">
        <v>65286</v>
      </c>
      <c r="X34" s="39"/>
      <c r="Y34" s="39">
        <v>62952</v>
      </c>
      <c r="Z34" s="39">
        <v>33696</v>
      </c>
      <c r="AA34" s="39">
        <v>63424</v>
      </c>
      <c r="AB34" s="39">
        <v>52896</v>
      </c>
      <c r="AC34" s="39"/>
      <c r="AD34" s="39"/>
      <c r="AE34" s="39"/>
      <c r="AF34" s="39"/>
      <c r="AG34" s="39"/>
      <c r="AH34">
        <f t="shared" si="4"/>
        <v>0</v>
      </c>
    </row>
    <row r="35" spans="1:34" ht="15">
      <c r="A35" s="20" t="s">
        <v>61</v>
      </c>
      <c r="B35" s="21" t="s">
        <v>60</v>
      </c>
      <c r="C35" s="82">
        <f t="shared" si="0"/>
        <v>0</v>
      </c>
      <c r="D35" s="58">
        <f t="shared" si="3"/>
        <v>0</v>
      </c>
      <c r="E35" s="40"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>
        <f t="shared" si="4"/>
        <v>0</v>
      </c>
    </row>
    <row r="36" spans="1:37" ht="15">
      <c r="A36" s="20" t="s">
        <v>64</v>
      </c>
      <c r="B36" s="21" t="s">
        <v>63</v>
      </c>
      <c r="C36" s="82">
        <f t="shared" si="0"/>
        <v>873651</v>
      </c>
      <c r="D36" s="58">
        <f t="shared" si="3"/>
        <v>777217</v>
      </c>
      <c r="E36" s="40">
        <v>777217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>
        <f t="shared" si="4"/>
        <v>96434</v>
      </c>
      <c r="AK36">
        <v>96434</v>
      </c>
    </row>
    <row r="37" spans="1:37" ht="15">
      <c r="A37" s="20" t="s">
        <v>66</v>
      </c>
      <c r="B37" s="21" t="s">
        <v>65</v>
      </c>
      <c r="C37" s="82">
        <f t="shared" si="0"/>
        <v>1617192</v>
      </c>
      <c r="D37" s="58">
        <f t="shared" si="3"/>
        <v>1572281</v>
      </c>
      <c r="E37" s="40">
        <v>158000</v>
      </c>
      <c r="F37" s="39">
        <v>0</v>
      </c>
      <c r="G37" s="39">
        <v>0</v>
      </c>
      <c r="H37" s="39"/>
      <c r="I37" s="39"/>
      <c r="J37" s="39">
        <v>170000</v>
      </c>
      <c r="K37" s="39">
        <v>0</v>
      </c>
      <c r="L37" s="39"/>
      <c r="M37" s="39">
        <v>2000</v>
      </c>
      <c r="N37" s="39"/>
      <c r="O37" s="39">
        <v>1177242</v>
      </c>
      <c r="P37" s="39">
        <v>0</v>
      </c>
      <c r="Q37" s="39"/>
      <c r="R37" s="39"/>
      <c r="S37" s="39"/>
      <c r="T37" s="39"/>
      <c r="U37" s="39"/>
      <c r="V37" s="39"/>
      <c r="W37" s="39">
        <v>65039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>
        <f t="shared" si="4"/>
        <v>44911</v>
      </c>
      <c r="AK37">
        <v>44911</v>
      </c>
    </row>
    <row r="38" spans="1:37" ht="15">
      <c r="A38" s="20" t="s">
        <v>165</v>
      </c>
      <c r="B38" s="21">
        <v>534111</v>
      </c>
      <c r="C38" s="82">
        <f t="shared" si="0"/>
        <v>225768</v>
      </c>
      <c r="D38" s="58">
        <f t="shared" si="3"/>
        <v>1480</v>
      </c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>
        <v>1480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>
        <f t="shared" si="4"/>
        <v>224288</v>
      </c>
      <c r="AJ38">
        <v>21446</v>
      </c>
      <c r="AK38">
        <v>202842</v>
      </c>
    </row>
    <row r="39" spans="1:37" ht="28.5">
      <c r="A39" s="20" t="s">
        <v>68</v>
      </c>
      <c r="B39" s="21" t="s">
        <v>67</v>
      </c>
      <c r="C39" s="82">
        <f t="shared" si="0"/>
        <v>5739244</v>
      </c>
      <c r="D39" s="58">
        <f t="shared" si="3"/>
        <v>4556286</v>
      </c>
      <c r="E39" s="40">
        <v>540947</v>
      </c>
      <c r="F39" s="39">
        <v>89772</v>
      </c>
      <c r="G39" s="39">
        <v>98561</v>
      </c>
      <c r="H39" s="39"/>
      <c r="I39" s="39"/>
      <c r="J39" s="39">
        <v>292825</v>
      </c>
      <c r="K39" s="39">
        <v>26886</v>
      </c>
      <c r="L39" s="39">
        <v>0</v>
      </c>
      <c r="M39" s="39">
        <v>109317</v>
      </c>
      <c r="N39" s="39">
        <v>576927</v>
      </c>
      <c r="O39" s="39">
        <v>269186</v>
      </c>
      <c r="P39" s="39">
        <v>0</v>
      </c>
      <c r="Q39" s="39"/>
      <c r="R39" s="39">
        <v>365294</v>
      </c>
      <c r="S39" s="39"/>
      <c r="T39" s="39">
        <v>41319</v>
      </c>
      <c r="U39" s="39">
        <v>102762</v>
      </c>
      <c r="V39" s="39">
        <v>0</v>
      </c>
      <c r="W39" s="39">
        <v>221607</v>
      </c>
      <c r="X39" s="39"/>
      <c r="Y39" s="39">
        <v>377513</v>
      </c>
      <c r="Z39" s="39">
        <v>64550</v>
      </c>
      <c r="AA39" s="39">
        <v>685942</v>
      </c>
      <c r="AB39" s="39">
        <v>692878</v>
      </c>
      <c r="AC39" s="39"/>
      <c r="AD39" s="39"/>
      <c r="AE39" s="39"/>
      <c r="AF39" s="39"/>
      <c r="AG39" s="39"/>
      <c r="AH39">
        <f t="shared" si="4"/>
        <v>1182958</v>
      </c>
      <c r="AI39">
        <v>17010</v>
      </c>
      <c r="AJ39">
        <v>8979</v>
      </c>
      <c r="AK39">
        <v>1156969</v>
      </c>
    </row>
    <row r="40" spans="1:34" ht="15">
      <c r="A40" s="20" t="s">
        <v>69</v>
      </c>
      <c r="B40" s="21"/>
      <c r="C40" s="82">
        <f t="shared" si="0"/>
        <v>1720000</v>
      </c>
      <c r="D40" s="58">
        <f t="shared" si="3"/>
        <v>1720000</v>
      </c>
      <c r="E40" s="40">
        <v>1720000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>
        <f t="shared" si="4"/>
        <v>0</v>
      </c>
    </row>
    <row r="41" spans="1:37" ht="15">
      <c r="A41" s="20" t="s">
        <v>71</v>
      </c>
      <c r="B41" s="21" t="s">
        <v>70</v>
      </c>
      <c r="C41" s="82">
        <f t="shared" si="0"/>
        <v>3</v>
      </c>
      <c r="D41" s="58">
        <f t="shared" si="3"/>
        <v>0</v>
      </c>
      <c r="E41" s="40">
        <v>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>
        <v>0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>
        <f t="shared" si="4"/>
        <v>3</v>
      </c>
      <c r="AK41">
        <v>3</v>
      </c>
    </row>
    <row r="42" spans="1:34" ht="15">
      <c r="A42" s="20" t="s">
        <v>166</v>
      </c>
      <c r="B42" s="21">
        <v>535541</v>
      </c>
      <c r="C42" s="82">
        <f t="shared" si="0"/>
        <v>0</v>
      </c>
      <c r="D42" s="58">
        <f t="shared" si="3"/>
        <v>0</v>
      </c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>
        <f t="shared" si="4"/>
        <v>0</v>
      </c>
    </row>
    <row r="43" spans="1:34" ht="15">
      <c r="A43" s="20" t="s">
        <v>73</v>
      </c>
      <c r="B43" s="21" t="s">
        <v>72</v>
      </c>
      <c r="C43" s="82">
        <f t="shared" si="0"/>
        <v>90</v>
      </c>
      <c r="D43" s="58">
        <f t="shared" si="3"/>
        <v>90</v>
      </c>
      <c r="E43" s="40">
        <v>90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>
        <f t="shared" si="4"/>
        <v>0</v>
      </c>
    </row>
    <row r="44" spans="1:37" ht="28.5">
      <c r="A44" s="20" t="s">
        <v>75</v>
      </c>
      <c r="B44" s="21" t="s">
        <v>74</v>
      </c>
      <c r="C44" s="82">
        <f t="shared" si="0"/>
        <v>73322</v>
      </c>
      <c r="D44" s="58">
        <f t="shared" si="3"/>
        <v>0</v>
      </c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>
        <f t="shared" si="4"/>
        <v>73322</v>
      </c>
      <c r="AJ44">
        <v>69153</v>
      </c>
      <c r="AK44">
        <v>4169</v>
      </c>
    </row>
    <row r="45" spans="1:37" ht="15">
      <c r="A45" s="26" t="s">
        <v>167</v>
      </c>
      <c r="B45" s="27"/>
      <c r="C45" s="82">
        <f t="shared" si="0"/>
        <v>35047368</v>
      </c>
      <c r="D45" s="61">
        <f aca="true" t="shared" si="5" ref="D45:AK45">SUM(D13:D44)</f>
        <v>25523386</v>
      </c>
      <c r="E45" s="45">
        <f t="shared" si="5"/>
        <v>5452660</v>
      </c>
      <c r="F45" s="46">
        <f t="shared" si="5"/>
        <v>422255</v>
      </c>
      <c r="G45" s="46">
        <f t="shared" si="5"/>
        <v>494004</v>
      </c>
      <c r="H45" s="46">
        <f t="shared" si="5"/>
        <v>0</v>
      </c>
      <c r="I45" s="46">
        <f t="shared" si="5"/>
        <v>0</v>
      </c>
      <c r="J45" s="46">
        <f t="shared" si="5"/>
        <v>1377377</v>
      </c>
      <c r="K45" s="46">
        <f t="shared" si="5"/>
        <v>126462</v>
      </c>
      <c r="L45" s="46">
        <f t="shared" si="5"/>
        <v>0</v>
      </c>
      <c r="M45" s="46">
        <f t="shared" si="5"/>
        <v>516193</v>
      </c>
      <c r="N45" s="46">
        <f t="shared" si="5"/>
        <v>2887258</v>
      </c>
      <c r="O45" s="46">
        <f t="shared" si="5"/>
        <v>2146523</v>
      </c>
      <c r="P45" s="46">
        <f t="shared" si="5"/>
        <v>14400</v>
      </c>
      <c r="Q45" s="46">
        <f t="shared" si="5"/>
        <v>0</v>
      </c>
      <c r="R45" s="46">
        <f t="shared" si="5"/>
        <v>1718236</v>
      </c>
      <c r="S45" s="46">
        <f t="shared" si="5"/>
        <v>0</v>
      </c>
      <c r="T45" s="46">
        <f t="shared" si="5"/>
        <v>189762</v>
      </c>
      <c r="U45" s="46">
        <f t="shared" si="5"/>
        <v>515879</v>
      </c>
      <c r="V45" s="46">
        <f t="shared" si="5"/>
        <v>0</v>
      </c>
      <c r="W45" s="46">
        <f t="shared" si="5"/>
        <v>1495028</v>
      </c>
      <c r="X45" s="46">
        <f t="shared" si="5"/>
        <v>0</v>
      </c>
      <c r="Y45" s="46">
        <f t="shared" si="5"/>
        <v>1816761</v>
      </c>
      <c r="Z45" s="46">
        <f t="shared" si="5"/>
        <v>312557</v>
      </c>
      <c r="AA45" s="46">
        <f t="shared" si="5"/>
        <v>3000488</v>
      </c>
      <c r="AB45" s="46">
        <f t="shared" si="5"/>
        <v>3037543</v>
      </c>
      <c r="AC45" s="46">
        <f t="shared" si="5"/>
        <v>0</v>
      </c>
      <c r="AD45" s="46">
        <f t="shared" si="5"/>
        <v>0</v>
      </c>
      <c r="AE45" s="46">
        <f t="shared" si="5"/>
        <v>0</v>
      </c>
      <c r="AF45" s="46">
        <f t="shared" si="5"/>
        <v>0</v>
      </c>
      <c r="AG45" s="46">
        <f t="shared" si="5"/>
        <v>0</v>
      </c>
      <c r="AH45" s="77">
        <f t="shared" si="5"/>
        <v>9523982</v>
      </c>
      <c r="AI45" s="77">
        <f t="shared" si="5"/>
        <v>80010</v>
      </c>
      <c r="AJ45" s="77">
        <f t="shared" si="5"/>
        <v>137722</v>
      </c>
      <c r="AK45" s="77">
        <f t="shared" si="5"/>
        <v>9306250</v>
      </c>
    </row>
    <row r="46" spans="1:34" ht="15">
      <c r="A46" s="20" t="s">
        <v>168</v>
      </c>
      <c r="B46" s="21">
        <v>54421</v>
      </c>
      <c r="C46" s="82">
        <f t="shared" si="0"/>
        <v>2141166</v>
      </c>
      <c r="D46" s="58">
        <f>SUM(E46:AG46)</f>
        <v>2141166</v>
      </c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>
        <v>0</v>
      </c>
      <c r="AD46" s="39">
        <v>0</v>
      </c>
      <c r="AE46" s="39">
        <v>0</v>
      </c>
      <c r="AF46" s="39">
        <v>0</v>
      </c>
      <c r="AG46" s="39">
        <v>2141166</v>
      </c>
      <c r="AH46">
        <f>AI46+AK46+AJ46</f>
        <v>0</v>
      </c>
    </row>
    <row r="47" spans="1:34" ht="15">
      <c r="A47" s="20" t="s">
        <v>169</v>
      </c>
      <c r="B47" s="21">
        <v>54861</v>
      </c>
      <c r="C47" s="82">
        <f t="shared" si="0"/>
        <v>232000</v>
      </c>
      <c r="D47" s="58">
        <f>SUM(E47:AG47)</f>
        <v>232000</v>
      </c>
      <c r="E47" s="4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>
        <v>232000</v>
      </c>
      <c r="AF47" s="39"/>
      <c r="AG47" s="39"/>
      <c r="AH47">
        <f>AI47+AK47+AJ47</f>
        <v>0</v>
      </c>
    </row>
    <row r="48" spans="1:34" ht="15">
      <c r="A48" s="20" t="s">
        <v>77</v>
      </c>
      <c r="B48" s="21" t="s">
        <v>76</v>
      </c>
      <c r="C48" s="82">
        <f t="shared" si="0"/>
        <v>0</v>
      </c>
      <c r="D48" s="58">
        <f>SUM(E48:AG48)</f>
        <v>0</v>
      </c>
      <c r="E48" s="4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>
        <f>AI48+AK48+AJ48</f>
        <v>0</v>
      </c>
    </row>
    <row r="49" spans="1:37" ht="15">
      <c r="A49" s="28" t="s">
        <v>170</v>
      </c>
      <c r="B49" s="29"/>
      <c r="C49" s="82">
        <f t="shared" si="0"/>
        <v>2373166</v>
      </c>
      <c r="D49" s="62">
        <f aca="true" t="shared" si="6" ref="D49:AK49">SUM(D46:D48)</f>
        <v>2373166</v>
      </c>
      <c r="E49" s="47">
        <f t="shared" si="6"/>
        <v>0</v>
      </c>
      <c r="F49" s="48">
        <f t="shared" si="6"/>
        <v>0</v>
      </c>
      <c r="G49" s="48">
        <f t="shared" si="6"/>
        <v>0</v>
      </c>
      <c r="H49" s="48">
        <f t="shared" si="6"/>
        <v>0</v>
      </c>
      <c r="I49" s="48">
        <f t="shared" si="6"/>
        <v>0</v>
      </c>
      <c r="J49" s="48">
        <f t="shared" si="6"/>
        <v>0</v>
      </c>
      <c r="K49" s="48">
        <f t="shared" si="6"/>
        <v>0</v>
      </c>
      <c r="L49" s="48">
        <f t="shared" si="6"/>
        <v>0</v>
      </c>
      <c r="M49" s="48">
        <f t="shared" si="6"/>
        <v>0</v>
      </c>
      <c r="N49" s="48">
        <f t="shared" si="6"/>
        <v>0</v>
      </c>
      <c r="O49" s="48">
        <f t="shared" si="6"/>
        <v>0</v>
      </c>
      <c r="P49" s="48">
        <f t="shared" si="6"/>
        <v>0</v>
      </c>
      <c r="Q49" s="48">
        <f t="shared" si="6"/>
        <v>0</v>
      </c>
      <c r="R49" s="48">
        <f t="shared" si="6"/>
        <v>0</v>
      </c>
      <c r="S49" s="48">
        <f t="shared" si="6"/>
        <v>0</v>
      </c>
      <c r="T49" s="48">
        <f t="shared" si="6"/>
        <v>0</v>
      </c>
      <c r="U49" s="48">
        <f t="shared" si="6"/>
        <v>0</v>
      </c>
      <c r="V49" s="48">
        <f t="shared" si="6"/>
        <v>0</v>
      </c>
      <c r="W49" s="48">
        <f t="shared" si="6"/>
        <v>0</v>
      </c>
      <c r="X49" s="48">
        <f t="shared" si="6"/>
        <v>0</v>
      </c>
      <c r="Y49" s="48">
        <f t="shared" si="6"/>
        <v>0</v>
      </c>
      <c r="Z49" s="48">
        <f t="shared" si="6"/>
        <v>0</v>
      </c>
      <c r="AA49" s="48">
        <f t="shared" si="6"/>
        <v>0</v>
      </c>
      <c r="AB49" s="48">
        <f t="shared" si="6"/>
        <v>0</v>
      </c>
      <c r="AC49" s="48">
        <f t="shared" si="6"/>
        <v>0</v>
      </c>
      <c r="AD49" s="48">
        <f t="shared" si="6"/>
        <v>0</v>
      </c>
      <c r="AE49" s="48">
        <f t="shared" si="6"/>
        <v>232000</v>
      </c>
      <c r="AF49" s="48">
        <f t="shared" si="6"/>
        <v>0</v>
      </c>
      <c r="AG49" s="48">
        <f t="shared" si="6"/>
        <v>2141166</v>
      </c>
      <c r="AH49" s="78">
        <f t="shared" si="6"/>
        <v>0</v>
      </c>
      <c r="AI49" s="78">
        <f t="shared" si="6"/>
        <v>0</v>
      </c>
      <c r="AJ49" s="78">
        <f t="shared" si="6"/>
        <v>0</v>
      </c>
      <c r="AK49" s="78">
        <f t="shared" si="6"/>
        <v>0</v>
      </c>
    </row>
    <row r="50" spans="1:34" ht="28.5">
      <c r="A50" s="20" t="s">
        <v>79</v>
      </c>
      <c r="B50" s="21" t="s">
        <v>78</v>
      </c>
      <c r="C50" s="82">
        <f t="shared" si="0"/>
        <v>640357</v>
      </c>
      <c r="D50" s="58">
        <f aca="true" t="shared" si="7" ref="D50:D55">SUM(E50:AG50)</f>
        <v>640357</v>
      </c>
      <c r="E50" s="40"/>
      <c r="F50" s="39"/>
      <c r="G50" s="39"/>
      <c r="H50" s="39"/>
      <c r="I50" s="39">
        <v>640357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>
        <f aca="true" t="shared" si="8" ref="AH50:AH55">AI50+AK50+AJ50</f>
        <v>0</v>
      </c>
    </row>
    <row r="51" spans="1:34" ht="42.75">
      <c r="A51" s="20" t="s">
        <v>81</v>
      </c>
      <c r="B51" s="21" t="s">
        <v>80</v>
      </c>
      <c r="C51" s="82">
        <f t="shared" si="0"/>
        <v>1555550</v>
      </c>
      <c r="D51" s="58">
        <f t="shared" si="7"/>
        <v>1555550</v>
      </c>
      <c r="E51" s="40">
        <v>0</v>
      </c>
      <c r="F51" s="39"/>
      <c r="G51" s="39"/>
      <c r="H51" s="39">
        <v>1555550</v>
      </c>
      <c r="I51" s="39"/>
      <c r="J51" s="39"/>
      <c r="K51" s="39"/>
      <c r="L51" s="39"/>
      <c r="M51" s="39"/>
      <c r="N51" s="39"/>
      <c r="O51" s="39"/>
      <c r="P51" s="39">
        <v>0</v>
      </c>
      <c r="Q51" s="39">
        <v>0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>
        <v>0</v>
      </c>
      <c r="AH51">
        <f t="shared" si="8"/>
        <v>0</v>
      </c>
    </row>
    <row r="52" spans="1:34" ht="28.5">
      <c r="A52" s="20" t="s">
        <v>83</v>
      </c>
      <c r="B52" s="21" t="s">
        <v>82</v>
      </c>
      <c r="C52" s="82">
        <f t="shared" si="0"/>
        <v>0</v>
      </c>
      <c r="D52" s="58">
        <f t="shared" si="7"/>
        <v>0</v>
      </c>
      <c r="E52" s="40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>
        <v>0</v>
      </c>
      <c r="Z52" s="39"/>
      <c r="AA52" s="39"/>
      <c r="AB52" s="39"/>
      <c r="AC52" s="39"/>
      <c r="AD52" s="39"/>
      <c r="AE52" s="39"/>
      <c r="AF52" s="39"/>
      <c r="AG52" s="39"/>
      <c r="AH52">
        <f t="shared" si="8"/>
        <v>0</v>
      </c>
    </row>
    <row r="53" spans="1:34" ht="28.5">
      <c r="A53" s="20" t="s">
        <v>171</v>
      </c>
      <c r="B53" s="21"/>
      <c r="C53" s="82">
        <f t="shared" si="0"/>
        <v>1506167</v>
      </c>
      <c r="D53" s="58">
        <f t="shared" si="7"/>
        <v>1506167</v>
      </c>
      <c r="E53" s="40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>
        <v>965162</v>
      </c>
      <c r="Q53" s="39"/>
      <c r="R53" s="39"/>
      <c r="S53" s="39">
        <v>61005</v>
      </c>
      <c r="T53" s="39"/>
      <c r="U53" s="39"/>
      <c r="V53" s="39"/>
      <c r="W53" s="39"/>
      <c r="X53" s="39">
        <v>480000</v>
      </c>
      <c r="Y53" s="39"/>
      <c r="Z53" s="39"/>
      <c r="AA53" s="39"/>
      <c r="AB53" s="39"/>
      <c r="AC53" s="39"/>
      <c r="AD53" s="39"/>
      <c r="AE53" s="39"/>
      <c r="AF53" s="39"/>
      <c r="AG53" s="39"/>
      <c r="AH53">
        <f t="shared" si="8"/>
        <v>0</v>
      </c>
    </row>
    <row r="54" spans="1:34" ht="28.5">
      <c r="A54" s="20" t="s">
        <v>85</v>
      </c>
      <c r="B54" s="21" t="s">
        <v>84</v>
      </c>
      <c r="C54" s="82">
        <f t="shared" si="0"/>
        <v>3309600</v>
      </c>
      <c r="D54" s="58">
        <f t="shared" si="7"/>
        <v>3309600</v>
      </c>
      <c r="E54" s="40">
        <v>0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>
        <v>2130000</v>
      </c>
      <c r="V54" s="39"/>
      <c r="W54" s="39"/>
      <c r="X54" s="39">
        <v>1179600</v>
      </c>
      <c r="Y54" s="39"/>
      <c r="Z54" s="39"/>
      <c r="AA54" s="39"/>
      <c r="AB54" s="39"/>
      <c r="AC54" s="39"/>
      <c r="AD54" s="39"/>
      <c r="AE54" s="39"/>
      <c r="AF54" s="39"/>
      <c r="AG54" s="39"/>
      <c r="AH54">
        <f t="shared" si="8"/>
        <v>0</v>
      </c>
    </row>
    <row r="55" spans="1:34" ht="15">
      <c r="A55" s="20" t="s">
        <v>87</v>
      </c>
      <c r="B55" s="21" t="s">
        <v>86</v>
      </c>
      <c r="C55" s="82">
        <f t="shared" si="0"/>
        <v>0</v>
      </c>
      <c r="D55" s="58">
        <f t="shared" si="7"/>
        <v>0</v>
      </c>
      <c r="E55" s="40">
        <v>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>
        <f t="shared" si="8"/>
        <v>0</v>
      </c>
    </row>
    <row r="56" spans="1:37" ht="15">
      <c r="A56" s="30" t="s">
        <v>172</v>
      </c>
      <c r="B56" s="31"/>
      <c r="C56" s="82">
        <f t="shared" si="0"/>
        <v>7011674</v>
      </c>
      <c r="D56" s="63">
        <f aca="true" t="shared" si="9" ref="D56:AK56">SUM(D50:D55)</f>
        <v>7011674</v>
      </c>
      <c r="E56" s="49">
        <f t="shared" si="9"/>
        <v>0</v>
      </c>
      <c r="F56" s="50">
        <f t="shared" si="9"/>
        <v>0</v>
      </c>
      <c r="G56" s="50">
        <f t="shared" si="9"/>
        <v>0</v>
      </c>
      <c r="H56" s="50">
        <f t="shared" si="9"/>
        <v>1555550</v>
      </c>
      <c r="I56" s="50">
        <f t="shared" si="9"/>
        <v>640357</v>
      </c>
      <c r="J56" s="50">
        <f t="shared" si="9"/>
        <v>0</v>
      </c>
      <c r="K56" s="50">
        <f t="shared" si="9"/>
        <v>0</v>
      </c>
      <c r="L56" s="50">
        <f t="shared" si="9"/>
        <v>0</v>
      </c>
      <c r="M56" s="50">
        <f t="shared" si="9"/>
        <v>0</v>
      </c>
      <c r="N56" s="50">
        <f t="shared" si="9"/>
        <v>0</v>
      </c>
      <c r="O56" s="50">
        <f t="shared" si="9"/>
        <v>0</v>
      </c>
      <c r="P56" s="50">
        <f t="shared" si="9"/>
        <v>965162</v>
      </c>
      <c r="Q56" s="50">
        <f t="shared" si="9"/>
        <v>0</v>
      </c>
      <c r="R56" s="50">
        <f t="shared" si="9"/>
        <v>0</v>
      </c>
      <c r="S56" s="50">
        <f t="shared" si="9"/>
        <v>61005</v>
      </c>
      <c r="T56" s="50">
        <f t="shared" si="9"/>
        <v>0</v>
      </c>
      <c r="U56" s="50">
        <f t="shared" si="9"/>
        <v>2130000</v>
      </c>
      <c r="V56" s="50">
        <f t="shared" si="9"/>
        <v>0</v>
      </c>
      <c r="W56" s="50">
        <f t="shared" si="9"/>
        <v>0</v>
      </c>
      <c r="X56" s="50">
        <f t="shared" si="9"/>
        <v>1659600</v>
      </c>
      <c r="Y56" s="50">
        <f t="shared" si="9"/>
        <v>0</v>
      </c>
      <c r="Z56" s="50">
        <f t="shared" si="9"/>
        <v>0</v>
      </c>
      <c r="AA56" s="50">
        <f t="shared" si="9"/>
        <v>0</v>
      </c>
      <c r="AB56" s="50">
        <f t="shared" si="9"/>
        <v>0</v>
      </c>
      <c r="AC56" s="50">
        <f t="shared" si="9"/>
        <v>0</v>
      </c>
      <c r="AD56" s="50">
        <f t="shared" si="9"/>
        <v>0</v>
      </c>
      <c r="AE56" s="50">
        <f t="shared" si="9"/>
        <v>0</v>
      </c>
      <c r="AF56" s="50">
        <f t="shared" si="9"/>
        <v>0</v>
      </c>
      <c r="AG56" s="50">
        <f t="shared" si="9"/>
        <v>0</v>
      </c>
      <c r="AH56" s="50">
        <f t="shared" si="9"/>
        <v>0</v>
      </c>
      <c r="AI56" s="50">
        <f t="shared" si="9"/>
        <v>0</v>
      </c>
      <c r="AJ56" s="50"/>
      <c r="AK56" s="50">
        <f t="shared" si="9"/>
        <v>0</v>
      </c>
    </row>
    <row r="57" spans="1:34" ht="15">
      <c r="A57" s="20" t="s">
        <v>89</v>
      </c>
      <c r="B57" s="21" t="s">
        <v>88</v>
      </c>
      <c r="C57" s="82">
        <f t="shared" si="0"/>
        <v>0</v>
      </c>
      <c r="D57" s="58">
        <f>SUM(E57:AG57)</f>
        <v>0</v>
      </c>
      <c r="E57" s="40">
        <v>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>
        <f>AI57+AK57+AJ57</f>
        <v>0</v>
      </c>
    </row>
    <row r="58" spans="1:34" ht="15">
      <c r="A58" s="20" t="s">
        <v>91</v>
      </c>
      <c r="B58" s="21" t="s">
        <v>90</v>
      </c>
      <c r="C58" s="82">
        <f t="shared" si="0"/>
        <v>0</v>
      </c>
      <c r="D58" s="58">
        <f>SUM(E58:AG58)</f>
        <v>0</v>
      </c>
      <c r="E58" s="4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>
        <f>AI58+AK58+AJ58</f>
        <v>0</v>
      </c>
    </row>
    <row r="59" spans="1:34" ht="15">
      <c r="A59" s="20" t="s">
        <v>93</v>
      </c>
      <c r="B59" s="21" t="s">
        <v>92</v>
      </c>
      <c r="C59" s="82">
        <f t="shared" si="0"/>
        <v>737295</v>
      </c>
      <c r="D59" s="58">
        <f>SUM(E59:AG59)</f>
        <v>737295</v>
      </c>
      <c r="E59" s="40">
        <v>86413</v>
      </c>
      <c r="F59" s="39"/>
      <c r="G59" s="39"/>
      <c r="H59" s="39"/>
      <c r="I59" s="39"/>
      <c r="J59" s="39">
        <v>371819</v>
      </c>
      <c r="K59" s="39"/>
      <c r="L59" s="39"/>
      <c r="M59" s="39"/>
      <c r="N59" s="39"/>
      <c r="O59" s="39"/>
      <c r="P59" s="39">
        <v>80367</v>
      </c>
      <c r="Q59" s="39"/>
      <c r="R59" s="39"/>
      <c r="S59" s="39"/>
      <c r="T59" s="39">
        <v>9842</v>
      </c>
      <c r="U59" s="39"/>
      <c r="V59" s="39"/>
      <c r="W59" s="39">
        <v>25188</v>
      </c>
      <c r="X59" s="39"/>
      <c r="Y59" s="39">
        <v>11016</v>
      </c>
      <c r="Z59" s="39"/>
      <c r="AA59" s="39">
        <v>71207</v>
      </c>
      <c r="AB59" s="39">
        <v>81443</v>
      </c>
      <c r="AC59" s="39"/>
      <c r="AD59" s="39"/>
      <c r="AE59" s="39"/>
      <c r="AF59" s="39"/>
      <c r="AG59" s="39"/>
      <c r="AH59">
        <f>AI59+AK59+AJ59</f>
        <v>0</v>
      </c>
    </row>
    <row r="60" spans="1:34" ht="28.5">
      <c r="A60" s="20" t="s">
        <v>95</v>
      </c>
      <c r="B60" s="21" t="s">
        <v>94</v>
      </c>
      <c r="C60" s="82">
        <f t="shared" si="0"/>
        <v>199075</v>
      </c>
      <c r="D60" s="58">
        <f>SUM(E60:AG60)</f>
        <v>199075</v>
      </c>
      <c r="E60" s="40">
        <v>23337</v>
      </c>
      <c r="F60" s="39"/>
      <c r="G60" s="39"/>
      <c r="H60" s="39"/>
      <c r="I60" s="39"/>
      <c r="J60" s="39">
        <v>100391</v>
      </c>
      <c r="K60" s="39"/>
      <c r="L60" s="39"/>
      <c r="M60" s="39"/>
      <c r="N60" s="39"/>
      <c r="O60" s="39"/>
      <c r="P60" s="39">
        <v>21699</v>
      </c>
      <c r="Q60" s="39"/>
      <c r="R60" s="39"/>
      <c r="S60" s="39"/>
      <c r="T60" s="39">
        <v>2657</v>
      </c>
      <c r="U60" s="39"/>
      <c r="V60" s="39"/>
      <c r="W60" s="39">
        <v>6801</v>
      </c>
      <c r="X60" s="39"/>
      <c r="Y60" s="39">
        <v>2974</v>
      </c>
      <c r="Z60" s="39"/>
      <c r="AA60" s="39">
        <v>19226</v>
      </c>
      <c r="AB60" s="39">
        <v>21990</v>
      </c>
      <c r="AC60" s="39"/>
      <c r="AD60" s="39"/>
      <c r="AE60" s="39"/>
      <c r="AF60" s="39"/>
      <c r="AG60" s="39"/>
      <c r="AH60">
        <f>AI60+AK60+AJ60</f>
        <v>0</v>
      </c>
    </row>
    <row r="61" spans="1:37" ht="15">
      <c r="A61" s="32" t="s">
        <v>173</v>
      </c>
      <c r="B61" s="33"/>
      <c r="C61" s="82">
        <f t="shared" si="0"/>
        <v>936370</v>
      </c>
      <c r="D61" s="64">
        <f aca="true" t="shared" si="10" ref="D61:AK61">SUM(D57:D60)</f>
        <v>936370</v>
      </c>
      <c r="E61" s="51">
        <f t="shared" si="10"/>
        <v>109750</v>
      </c>
      <c r="F61" s="52">
        <f t="shared" si="10"/>
        <v>0</v>
      </c>
      <c r="G61" s="52">
        <f t="shared" si="10"/>
        <v>0</v>
      </c>
      <c r="H61" s="52">
        <f t="shared" si="10"/>
        <v>0</v>
      </c>
      <c r="I61" s="52">
        <f t="shared" si="10"/>
        <v>0</v>
      </c>
      <c r="J61" s="52">
        <f t="shared" si="10"/>
        <v>472210</v>
      </c>
      <c r="K61" s="52">
        <f t="shared" si="10"/>
        <v>0</v>
      </c>
      <c r="L61" s="52">
        <f t="shared" si="10"/>
        <v>0</v>
      </c>
      <c r="M61" s="52">
        <f t="shared" si="10"/>
        <v>0</v>
      </c>
      <c r="N61" s="52">
        <f t="shared" si="10"/>
        <v>0</v>
      </c>
      <c r="O61" s="52">
        <f t="shared" si="10"/>
        <v>0</v>
      </c>
      <c r="P61" s="52">
        <f t="shared" si="10"/>
        <v>102066</v>
      </c>
      <c r="Q61" s="52">
        <f t="shared" si="10"/>
        <v>0</v>
      </c>
      <c r="R61" s="52">
        <f t="shared" si="10"/>
        <v>0</v>
      </c>
      <c r="S61" s="52">
        <f t="shared" si="10"/>
        <v>0</v>
      </c>
      <c r="T61" s="52">
        <f t="shared" si="10"/>
        <v>12499</v>
      </c>
      <c r="U61" s="52">
        <f t="shared" si="10"/>
        <v>0</v>
      </c>
      <c r="V61" s="52">
        <f t="shared" si="10"/>
        <v>0</v>
      </c>
      <c r="W61" s="52">
        <f t="shared" si="10"/>
        <v>31989</v>
      </c>
      <c r="X61" s="52">
        <f t="shared" si="10"/>
        <v>0</v>
      </c>
      <c r="Y61" s="52">
        <f t="shared" si="10"/>
        <v>13990</v>
      </c>
      <c r="Z61" s="52">
        <f t="shared" si="10"/>
        <v>0</v>
      </c>
      <c r="AA61" s="52">
        <f t="shared" si="10"/>
        <v>90433</v>
      </c>
      <c r="AB61" s="52">
        <f t="shared" si="10"/>
        <v>103433</v>
      </c>
      <c r="AC61" s="52">
        <f t="shared" si="10"/>
        <v>0</v>
      </c>
      <c r="AD61" s="52">
        <f t="shared" si="10"/>
        <v>0</v>
      </c>
      <c r="AE61" s="52">
        <f t="shared" si="10"/>
        <v>0</v>
      </c>
      <c r="AF61" s="52">
        <f t="shared" si="10"/>
        <v>0</v>
      </c>
      <c r="AG61" s="52">
        <f t="shared" si="10"/>
        <v>0</v>
      </c>
      <c r="AH61" s="79">
        <f t="shared" si="10"/>
        <v>0</v>
      </c>
      <c r="AI61" s="79">
        <f t="shared" si="10"/>
        <v>0</v>
      </c>
      <c r="AJ61" s="79">
        <f t="shared" si="10"/>
        <v>0</v>
      </c>
      <c r="AK61" s="79">
        <f t="shared" si="10"/>
        <v>0</v>
      </c>
    </row>
    <row r="62" spans="1:34" ht="15">
      <c r="A62" s="20" t="s">
        <v>174</v>
      </c>
      <c r="B62" s="21">
        <v>5711</v>
      </c>
      <c r="C62" s="82">
        <f t="shared" si="0"/>
        <v>4599207</v>
      </c>
      <c r="D62" s="58">
        <f>SUM(E62:AG62)</f>
        <v>4599207</v>
      </c>
      <c r="E62" s="40">
        <v>140000</v>
      </c>
      <c r="F62" s="39"/>
      <c r="G62" s="39"/>
      <c r="H62" s="39"/>
      <c r="I62" s="39"/>
      <c r="J62" s="39"/>
      <c r="K62" s="39">
        <v>2593529</v>
      </c>
      <c r="L62" s="39"/>
      <c r="M62" s="39"/>
      <c r="N62" s="39"/>
      <c r="O62" s="39"/>
      <c r="P62" s="39"/>
      <c r="Q62" s="39"/>
      <c r="R62" s="39"/>
      <c r="S62" s="39"/>
      <c r="T62" s="39">
        <v>1865678</v>
      </c>
      <c r="U62" s="39"/>
      <c r="V62" s="39"/>
      <c r="W62" s="39"/>
      <c r="X62" s="39"/>
      <c r="Y62" s="39"/>
      <c r="Z62" s="39"/>
      <c r="AA62" s="39"/>
      <c r="AB62" s="39">
        <v>0</v>
      </c>
      <c r="AC62" s="39"/>
      <c r="AD62" s="39"/>
      <c r="AE62" s="39"/>
      <c r="AF62" s="39"/>
      <c r="AG62" s="39"/>
      <c r="AH62">
        <f>AI62+AK62+AJ62</f>
        <v>0</v>
      </c>
    </row>
    <row r="63" spans="1:34" ht="15">
      <c r="A63" s="20" t="s">
        <v>175</v>
      </c>
      <c r="B63" s="21">
        <v>5741</v>
      </c>
      <c r="C63" s="82">
        <f t="shared" si="0"/>
        <v>7112617</v>
      </c>
      <c r="D63" s="58">
        <f>SUM(E63:AG63)</f>
        <v>7112617</v>
      </c>
      <c r="E63" s="40">
        <v>37800</v>
      </c>
      <c r="F63" s="39"/>
      <c r="G63" s="39"/>
      <c r="H63" s="39"/>
      <c r="I63" s="39"/>
      <c r="J63" s="39"/>
      <c r="K63" s="39"/>
      <c r="L63" s="39"/>
      <c r="M63" s="39">
        <v>7074817</v>
      </c>
      <c r="N63" s="39">
        <v>0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>
        <v>0</v>
      </c>
      <c r="AC63" s="39"/>
      <c r="AD63" s="39"/>
      <c r="AE63" s="39"/>
      <c r="AF63" s="39"/>
      <c r="AG63" s="39"/>
      <c r="AH63">
        <f>AI63+AK63+AJ63</f>
        <v>0</v>
      </c>
    </row>
    <row r="64" spans="1:34" ht="15">
      <c r="A64" s="20" t="s">
        <v>176</v>
      </c>
      <c r="B64" s="21">
        <v>741</v>
      </c>
      <c r="C64" s="82">
        <f t="shared" si="0"/>
        <v>3090186</v>
      </c>
      <c r="D64" s="58">
        <f>SUM(E64:AG64)</f>
        <v>3090186</v>
      </c>
      <c r="E64" s="40"/>
      <c r="F64" s="39"/>
      <c r="G64" s="39"/>
      <c r="H64" s="39"/>
      <c r="I64" s="39"/>
      <c r="J64" s="39"/>
      <c r="K64" s="39">
        <v>700253</v>
      </c>
      <c r="L64" s="39"/>
      <c r="M64" s="39">
        <v>1910203</v>
      </c>
      <c r="N64" s="39">
        <v>0</v>
      </c>
      <c r="O64" s="39"/>
      <c r="P64" s="39"/>
      <c r="Q64" s="39"/>
      <c r="R64" s="39"/>
      <c r="S64" s="39"/>
      <c r="T64" s="39">
        <v>479730</v>
      </c>
      <c r="U64" s="39"/>
      <c r="V64" s="39"/>
      <c r="W64" s="39"/>
      <c r="X64" s="39"/>
      <c r="Y64" s="39"/>
      <c r="Z64" s="39"/>
      <c r="AA64" s="39"/>
      <c r="AB64" s="39">
        <v>0</v>
      </c>
      <c r="AC64" s="39"/>
      <c r="AD64" s="39"/>
      <c r="AE64" s="39"/>
      <c r="AF64" s="39"/>
      <c r="AG64" s="39"/>
      <c r="AH64">
        <f>AI64+AK64+AJ64</f>
        <v>0</v>
      </c>
    </row>
    <row r="65" spans="1:37" ht="15">
      <c r="A65" s="34" t="s">
        <v>177</v>
      </c>
      <c r="B65" s="35"/>
      <c r="C65" s="82">
        <f t="shared" si="0"/>
        <v>14802010</v>
      </c>
      <c r="D65" s="65">
        <f aca="true" t="shared" si="11" ref="D65:AK65">SUM(D62:D64)</f>
        <v>14802010</v>
      </c>
      <c r="E65" s="53">
        <f t="shared" si="11"/>
        <v>177800</v>
      </c>
      <c r="F65" s="54">
        <f t="shared" si="11"/>
        <v>0</v>
      </c>
      <c r="G65" s="54">
        <f t="shared" si="11"/>
        <v>0</v>
      </c>
      <c r="H65" s="54">
        <f t="shared" si="11"/>
        <v>0</v>
      </c>
      <c r="I65" s="54">
        <f t="shared" si="11"/>
        <v>0</v>
      </c>
      <c r="J65" s="54">
        <f t="shared" si="11"/>
        <v>0</v>
      </c>
      <c r="K65" s="54">
        <f t="shared" si="11"/>
        <v>3293782</v>
      </c>
      <c r="L65" s="54">
        <f t="shared" si="11"/>
        <v>0</v>
      </c>
      <c r="M65" s="54">
        <f t="shared" si="11"/>
        <v>8985020</v>
      </c>
      <c r="N65" s="54">
        <f t="shared" si="11"/>
        <v>0</v>
      </c>
      <c r="O65" s="54">
        <f t="shared" si="11"/>
        <v>0</v>
      </c>
      <c r="P65" s="54">
        <f t="shared" si="11"/>
        <v>0</v>
      </c>
      <c r="Q65" s="54">
        <f t="shared" si="11"/>
        <v>0</v>
      </c>
      <c r="R65" s="54">
        <f t="shared" si="11"/>
        <v>0</v>
      </c>
      <c r="S65" s="54">
        <f t="shared" si="11"/>
        <v>0</v>
      </c>
      <c r="T65" s="54">
        <f t="shared" si="11"/>
        <v>2345408</v>
      </c>
      <c r="U65" s="54">
        <f t="shared" si="11"/>
        <v>0</v>
      </c>
      <c r="V65" s="54">
        <f t="shared" si="11"/>
        <v>0</v>
      </c>
      <c r="W65" s="54">
        <f t="shared" si="11"/>
        <v>0</v>
      </c>
      <c r="X65" s="54">
        <f t="shared" si="11"/>
        <v>0</v>
      </c>
      <c r="Y65" s="54">
        <f t="shared" si="11"/>
        <v>0</v>
      </c>
      <c r="Z65" s="54">
        <f t="shared" si="11"/>
        <v>0</v>
      </c>
      <c r="AA65" s="54">
        <f t="shared" si="11"/>
        <v>0</v>
      </c>
      <c r="AB65" s="54">
        <f t="shared" si="11"/>
        <v>0</v>
      </c>
      <c r="AC65" s="54">
        <f t="shared" si="11"/>
        <v>0</v>
      </c>
      <c r="AD65" s="54">
        <f t="shared" si="11"/>
        <v>0</v>
      </c>
      <c r="AE65" s="54">
        <f t="shared" si="11"/>
        <v>0</v>
      </c>
      <c r="AF65" s="54">
        <f t="shared" si="11"/>
        <v>0</v>
      </c>
      <c r="AG65" s="54">
        <f t="shared" si="11"/>
        <v>0</v>
      </c>
      <c r="AH65" s="76">
        <f t="shared" si="11"/>
        <v>0</v>
      </c>
      <c r="AI65" s="76">
        <f t="shared" si="11"/>
        <v>0</v>
      </c>
      <c r="AJ65" s="76">
        <f t="shared" si="11"/>
        <v>0</v>
      </c>
      <c r="AK65" s="76">
        <f t="shared" si="11"/>
        <v>0</v>
      </c>
    </row>
    <row r="66" spans="1:34" ht="15">
      <c r="A66" s="20" t="s">
        <v>178</v>
      </c>
      <c r="B66" s="21"/>
      <c r="C66" s="82">
        <v>3576378</v>
      </c>
      <c r="D66" s="58">
        <f>SUM(E66:AG66)</f>
        <v>69927912</v>
      </c>
      <c r="E66" s="55"/>
      <c r="F66" s="39"/>
      <c r="G66" s="39"/>
      <c r="H66" s="39">
        <v>66351534</v>
      </c>
      <c r="I66" s="39">
        <v>3576378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>
        <f>AI66+AK66</f>
        <v>0</v>
      </c>
    </row>
    <row r="67" spans="1:37" ht="15">
      <c r="A67" s="36" t="s">
        <v>96</v>
      </c>
      <c r="B67" s="37"/>
      <c r="C67" s="84">
        <f>D67+AH67-H66</f>
        <v>139032170</v>
      </c>
      <c r="D67" s="66">
        <f>SUM(D65,D61,D56,D49,D45,D12,D7)+D66</f>
        <v>137177892</v>
      </c>
      <c r="E67" s="56">
        <f aca="true" t="shared" si="12" ref="E67:AK67">SUM(E65,E61,E56,E49,E45,E12,E7)+E66</f>
        <v>9257092</v>
      </c>
      <c r="F67" s="57">
        <f t="shared" si="12"/>
        <v>422255</v>
      </c>
      <c r="G67" s="57">
        <f t="shared" si="12"/>
        <v>494004</v>
      </c>
      <c r="H67" s="57">
        <f t="shared" si="12"/>
        <v>67907084</v>
      </c>
      <c r="I67" s="57">
        <f t="shared" si="12"/>
        <v>4216735</v>
      </c>
      <c r="J67" s="57">
        <f t="shared" si="12"/>
        <v>6793292</v>
      </c>
      <c r="K67" s="57">
        <f>SUM(K65,K61,K56,K49,K45,K12,K7)+K66+0</f>
        <v>3420244</v>
      </c>
      <c r="L67" s="57">
        <f t="shared" si="12"/>
        <v>0</v>
      </c>
      <c r="M67" s="57">
        <f t="shared" si="12"/>
        <v>9501213</v>
      </c>
      <c r="N67" s="57">
        <f t="shared" si="12"/>
        <v>2887258</v>
      </c>
      <c r="O67" s="57">
        <f t="shared" si="12"/>
        <v>4042270</v>
      </c>
      <c r="P67" s="57">
        <f t="shared" si="12"/>
        <v>1081628</v>
      </c>
      <c r="Q67" s="57">
        <f t="shared" si="12"/>
        <v>0</v>
      </c>
      <c r="R67" s="57">
        <f t="shared" si="12"/>
        <v>1718236</v>
      </c>
      <c r="S67" s="57">
        <f t="shared" si="12"/>
        <v>61005</v>
      </c>
      <c r="T67" s="57">
        <f t="shared" si="12"/>
        <v>7032671</v>
      </c>
      <c r="U67" s="57">
        <f t="shared" si="12"/>
        <v>2645879</v>
      </c>
      <c r="V67" s="57">
        <f t="shared" si="12"/>
        <v>417480</v>
      </c>
      <c r="W67" s="57">
        <f t="shared" si="12"/>
        <v>1759427</v>
      </c>
      <c r="X67" s="57">
        <f t="shared" si="12"/>
        <v>1659600</v>
      </c>
      <c r="Y67" s="57">
        <f t="shared" si="12"/>
        <v>1830751</v>
      </c>
      <c r="Z67" s="57">
        <f t="shared" si="12"/>
        <v>1424705</v>
      </c>
      <c r="AA67" s="57">
        <f t="shared" si="12"/>
        <v>3090921</v>
      </c>
      <c r="AB67" s="57">
        <f t="shared" si="12"/>
        <v>3140976</v>
      </c>
      <c r="AC67" s="57">
        <f t="shared" si="12"/>
        <v>0</v>
      </c>
      <c r="AD67" s="57">
        <f t="shared" si="12"/>
        <v>0</v>
      </c>
      <c r="AE67" s="57">
        <f t="shared" si="12"/>
        <v>232000</v>
      </c>
      <c r="AF67" s="57">
        <f t="shared" si="12"/>
        <v>0</v>
      </c>
      <c r="AG67" s="57">
        <f t="shared" si="12"/>
        <v>2141166</v>
      </c>
      <c r="AH67" s="80">
        <f t="shared" si="12"/>
        <v>68205812</v>
      </c>
      <c r="AI67" s="80">
        <f t="shared" si="12"/>
        <v>9863302</v>
      </c>
      <c r="AJ67" s="80">
        <f t="shared" si="12"/>
        <v>1575935</v>
      </c>
      <c r="AK67" s="80">
        <f t="shared" si="12"/>
        <v>56766575</v>
      </c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5" ySplit="2" topLeftCell="F3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U47" sqref="U47"/>
    </sheetView>
  </sheetViews>
  <sheetFormatPr defaultColWidth="9.00390625" defaultRowHeight="14.25"/>
  <cols>
    <col min="1" max="1" width="49.25390625" style="0" customWidth="1"/>
    <col min="2" max="2" width="27.50390625" style="0" customWidth="1"/>
    <col min="3" max="3" width="19.125" style="0" customWidth="1"/>
    <col min="4" max="4" width="11.625" style="0" customWidth="1"/>
    <col min="7" max="7" width="12.125" style="0" customWidth="1"/>
    <col min="8" max="8" width="10.875" style="0" customWidth="1"/>
    <col min="9" max="9" width="12.50390625" style="0" customWidth="1"/>
    <col min="10" max="10" width="10.875" style="0" customWidth="1"/>
    <col min="12" max="12" width="12.50390625" style="0" customWidth="1"/>
    <col min="14" max="14" width="10.875" style="0" customWidth="1"/>
    <col min="15" max="15" width="11.875" style="0" customWidth="1"/>
    <col min="16" max="17" width="11.75390625" style="0" customWidth="1"/>
    <col min="19" max="19" width="13.375" style="0" customWidth="1"/>
    <col min="21" max="21" width="12.00390625" style="0" customWidth="1"/>
  </cols>
  <sheetData>
    <row r="1" spans="1:21" ht="108">
      <c r="A1" s="5" t="s">
        <v>229</v>
      </c>
      <c r="B1" s="5" t="s">
        <v>239</v>
      </c>
      <c r="C1" s="87" t="s">
        <v>240</v>
      </c>
      <c r="D1" s="6" t="s">
        <v>0</v>
      </c>
      <c r="E1" s="6" t="s">
        <v>97</v>
      </c>
      <c r="F1" s="6" t="s">
        <v>179</v>
      </c>
      <c r="G1" s="6" t="s">
        <v>124</v>
      </c>
      <c r="H1" s="6" t="s">
        <v>100</v>
      </c>
      <c r="I1" s="6" t="s">
        <v>102</v>
      </c>
      <c r="J1" s="6" t="s">
        <v>180</v>
      </c>
      <c r="K1" s="6" t="s">
        <v>181</v>
      </c>
      <c r="L1" s="6" t="s">
        <v>149</v>
      </c>
      <c r="M1" s="6" t="s">
        <v>182</v>
      </c>
      <c r="N1" s="6">
        <v>900010</v>
      </c>
      <c r="O1" s="6" t="s">
        <v>183</v>
      </c>
      <c r="P1" s="6" t="s">
        <v>133</v>
      </c>
      <c r="Q1" s="197" t="s">
        <v>237</v>
      </c>
      <c r="R1" s="174" t="s">
        <v>236</v>
      </c>
      <c r="S1" s="174" t="s">
        <v>492</v>
      </c>
      <c r="T1" s="174">
        <v>900020</v>
      </c>
      <c r="U1" s="174" t="s">
        <v>231</v>
      </c>
    </row>
    <row r="2" spans="1:21" ht="31.5" customHeight="1">
      <c r="A2" s="7" t="s">
        <v>184</v>
      </c>
      <c r="B2" s="88">
        <f>C2+Q2</f>
        <v>82313611</v>
      </c>
      <c r="C2" s="67">
        <f>SUM(D2:P2)</f>
        <v>82313611</v>
      </c>
      <c r="D2" s="67"/>
      <c r="E2" s="67"/>
      <c r="F2" s="67"/>
      <c r="G2" s="67">
        <v>82313611</v>
      </c>
      <c r="H2" s="67"/>
      <c r="I2" s="67"/>
      <c r="J2" s="67"/>
      <c r="K2" s="67"/>
      <c r="L2" s="67"/>
      <c r="M2" s="67"/>
      <c r="N2" s="67"/>
      <c r="O2" s="67"/>
      <c r="P2" s="67"/>
      <c r="Q2" s="67">
        <f>R2+U2</f>
        <v>0</v>
      </c>
      <c r="R2" s="5"/>
      <c r="S2" s="5"/>
      <c r="T2" s="5"/>
      <c r="U2" s="5"/>
    </row>
    <row r="3" spans="1:21" ht="31.5" customHeight="1">
      <c r="A3" s="7" t="s">
        <v>185</v>
      </c>
      <c r="B3" s="88">
        <f aca="true" t="shared" si="0" ref="B3:B44">C3+Q3</f>
        <v>0</v>
      </c>
      <c r="C3" s="67">
        <f>SUM(D3:P3)</f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>
        <f aca="true" t="shared" si="1" ref="Q3:Q41">R3+U3</f>
        <v>0</v>
      </c>
      <c r="R3" s="5"/>
      <c r="S3" s="5"/>
      <c r="T3" s="5"/>
      <c r="U3" s="5"/>
    </row>
    <row r="4" spans="1:21" ht="31.5" customHeight="1">
      <c r="A4" s="7" t="s">
        <v>186</v>
      </c>
      <c r="B4" s="88">
        <f t="shared" si="0"/>
        <v>6432712</v>
      </c>
      <c r="C4" s="67">
        <f>SUM(D4:P4)</f>
        <v>6432712</v>
      </c>
      <c r="D4" s="67" t="s">
        <v>187</v>
      </c>
      <c r="E4" s="67"/>
      <c r="F4" s="67"/>
      <c r="G4" s="67">
        <v>6432712</v>
      </c>
      <c r="H4" s="67"/>
      <c r="I4" s="67"/>
      <c r="J4" s="67"/>
      <c r="K4" s="67"/>
      <c r="L4" s="67"/>
      <c r="M4" s="67"/>
      <c r="N4" s="67"/>
      <c r="O4" s="67"/>
      <c r="P4" s="67"/>
      <c r="Q4" s="67">
        <f t="shared" si="1"/>
        <v>0</v>
      </c>
      <c r="R4" s="5"/>
      <c r="S4" s="5"/>
      <c r="T4" s="5"/>
      <c r="U4" s="5"/>
    </row>
    <row r="5" spans="1:21" ht="31.5" customHeight="1">
      <c r="A5" s="7" t="s">
        <v>188</v>
      </c>
      <c r="B5" s="88">
        <f t="shared" si="0"/>
        <v>1200000</v>
      </c>
      <c r="C5" s="67">
        <f>SUM(D5:P5)</f>
        <v>1200000</v>
      </c>
      <c r="D5" s="67"/>
      <c r="E5" s="67"/>
      <c r="F5" s="67"/>
      <c r="G5" s="67">
        <v>1200000</v>
      </c>
      <c r="H5" s="67"/>
      <c r="I5" s="67"/>
      <c r="J5" s="67"/>
      <c r="K5" s="67"/>
      <c r="L5" s="67"/>
      <c r="M5" s="67"/>
      <c r="N5" s="67"/>
      <c r="O5" s="67"/>
      <c r="P5" s="67"/>
      <c r="Q5" s="67">
        <f t="shared" si="1"/>
        <v>0</v>
      </c>
      <c r="R5" s="5"/>
      <c r="S5" s="5"/>
      <c r="T5" s="5"/>
      <c r="U5" s="5"/>
    </row>
    <row r="6" spans="1:21" ht="31.5" customHeight="1">
      <c r="A6" s="7" t="s">
        <v>189</v>
      </c>
      <c r="B6" s="88">
        <f t="shared" si="0"/>
        <v>1312799</v>
      </c>
      <c r="C6" s="67">
        <f>SUM(D6:P6)</f>
        <v>1312799</v>
      </c>
      <c r="D6" s="67"/>
      <c r="E6" s="67"/>
      <c r="F6" s="67"/>
      <c r="G6" s="67">
        <v>1312799</v>
      </c>
      <c r="H6" s="67"/>
      <c r="I6" s="67"/>
      <c r="J6" s="67"/>
      <c r="K6" s="67"/>
      <c r="L6" s="67"/>
      <c r="M6" s="67"/>
      <c r="N6" s="67"/>
      <c r="O6" s="67"/>
      <c r="P6" s="67"/>
      <c r="Q6" s="67">
        <f t="shared" si="1"/>
        <v>0</v>
      </c>
      <c r="R6" s="5"/>
      <c r="S6" s="5"/>
      <c r="T6" s="5"/>
      <c r="U6" s="5"/>
    </row>
    <row r="7" spans="1:21" ht="31.5" customHeight="1">
      <c r="A7" s="8" t="s">
        <v>190</v>
      </c>
      <c r="B7" s="89">
        <f t="shared" si="0"/>
        <v>91259122</v>
      </c>
      <c r="C7" s="68">
        <f>SUM(C2:C6)</f>
        <v>91259122</v>
      </c>
      <c r="D7" s="68">
        <f aca="true" t="shared" si="2" ref="D7:U7">SUM(D2:D6)</f>
        <v>0</v>
      </c>
      <c r="E7" s="68">
        <f t="shared" si="2"/>
        <v>0</v>
      </c>
      <c r="F7" s="68">
        <f t="shared" si="2"/>
        <v>0</v>
      </c>
      <c r="G7" s="68">
        <f t="shared" si="2"/>
        <v>91259122</v>
      </c>
      <c r="H7" s="68">
        <f t="shared" si="2"/>
        <v>0</v>
      </c>
      <c r="I7" s="68">
        <f t="shared" si="2"/>
        <v>0</v>
      </c>
      <c r="J7" s="68">
        <f t="shared" si="2"/>
        <v>0</v>
      </c>
      <c r="K7" s="68">
        <f t="shared" si="2"/>
        <v>0</v>
      </c>
      <c r="L7" s="68">
        <f t="shared" si="2"/>
        <v>0</v>
      </c>
      <c r="M7" s="68">
        <f t="shared" si="2"/>
        <v>0</v>
      </c>
      <c r="N7" s="68"/>
      <c r="O7" s="68">
        <f t="shared" si="2"/>
        <v>0</v>
      </c>
      <c r="P7" s="68">
        <f t="shared" si="2"/>
        <v>0</v>
      </c>
      <c r="Q7" s="85">
        <f t="shared" si="2"/>
        <v>0</v>
      </c>
      <c r="R7" s="85">
        <f t="shared" si="2"/>
        <v>0</v>
      </c>
      <c r="S7" s="85">
        <f t="shared" si="2"/>
        <v>0</v>
      </c>
      <c r="T7" s="85">
        <f t="shared" si="2"/>
        <v>0</v>
      </c>
      <c r="U7" s="85">
        <f t="shared" si="2"/>
        <v>0</v>
      </c>
    </row>
    <row r="8" spans="1:21" ht="31.5" customHeight="1">
      <c r="A8" s="7" t="s">
        <v>191</v>
      </c>
      <c r="B8" s="88">
        <f t="shared" si="0"/>
        <v>11854287</v>
      </c>
      <c r="C8" s="67">
        <f>SUM(D8:P8)</f>
        <v>9719352</v>
      </c>
      <c r="D8" s="67">
        <v>117605</v>
      </c>
      <c r="E8" s="67"/>
      <c r="F8" s="67"/>
      <c r="G8" s="67"/>
      <c r="H8" s="67">
        <v>5411547</v>
      </c>
      <c r="I8" s="67"/>
      <c r="J8" s="67"/>
      <c r="K8" s="67">
        <v>44400</v>
      </c>
      <c r="L8" s="67">
        <v>3913800</v>
      </c>
      <c r="M8" s="67">
        <v>232000</v>
      </c>
      <c r="N8" s="67"/>
      <c r="O8" s="67"/>
      <c r="P8" s="67"/>
      <c r="Q8" s="67">
        <f>R8+U8+S8</f>
        <v>2134935</v>
      </c>
      <c r="R8" s="5">
        <v>559000</v>
      </c>
      <c r="S8" s="5">
        <v>1575935</v>
      </c>
      <c r="T8" s="5"/>
      <c r="U8" s="5"/>
    </row>
    <row r="9" spans="1:21" ht="31.5" customHeight="1">
      <c r="A9" s="7" t="s">
        <v>192</v>
      </c>
      <c r="B9" s="88">
        <f t="shared" si="0"/>
        <v>3508200</v>
      </c>
      <c r="C9" s="67">
        <f>SUM(D9:P9)</f>
        <v>3508200</v>
      </c>
      <c r="D9" s="67"/>
      <c r="E9" s="67"/>
      <c r="F9" s="67"/>
      <c r="G9" s="67"/>
      <c r="H9" s="67"/>
      <c r="I9" s="67"/>
      <c r="J9" s="67"/>
      <c r="K9" s="67">
        <v>44400</v>
      </c>
      <c r="L9" s="67">
        <v>3463800</v>
      </c>
      <c r="M9" s="67"/>
      <c r="N9" s="67"/>
      <c r="O9" s="67"/>
      <c r="P9" s="67"/>
      <c r="Q9" s="67">
        <f t="shared" si="1"/>
        <v>0</v>
      </c>
      <c r="R9" s="5"/>
      <c r="S9" s="5"/>
      <c r="T9" s="5"/>
      <c r="U9" s="5"/>
    </row>
    <row r="10" spans="1:21" ht="31.5" customHeight="1">
      <c r="A10" s="7" t="s">
        <v>193</v>
      </c>
      <c r="B10" s="88">
        <f t="shared" si="0"/>
        <v>5411547</v>
      </c>
      <c r="C10" s="67">
        <f>SUM(D10:P10)</f>
        <v>5411547</v>
      </c>
      <c r="D10" s="67"/>
      <c r="E10" s="67"/>
      <c r="F10" s="67"/>
      <c r="G10" s="67"/>
      <c r="H10" s="67">
        <v>5411547</v>
      </c>
      <c r="I10" s="67"/>
      <c r="J10" s="67"/>
      <c r="K10" s="67"/>
      <c r="L10" s="67"/>
      <c r="M10" s="67"/>
      <c r="N10" s="67"/>
      <c r="O10" s="67"/>
      <c r="P10" s="67"/>
      <c r="Q10" s="67">
        <f t="shared" si="1"/>
        <v>0</v>
      </c>
      <c r="R10" s="5"/>
      <c r="S10" s="5"/>
      <c r="T10" s="5"/>
      <c r="U10" s="5"/>
    </row>
    <row r="11" spans="1:21" ht="31.5" customHeight="1">
      <c r="A11" s="8" t="s">
        <v>194</v>
      </c>
      <c r="B11" s="89">
        <f t="shared" si="0"/>
        <v>103113409</v>
      </c>
      <c r="C11" s="68">
        <f>SUM(C7:C8)</f>
        <v>100978474</v>
      </c>
      <c r="D11" s="68">
        <f aca="true" t="shared" si="3" ref="D11:U11">SUM(D7:D8)</f>
        <v>117605</v>
      </c>
      <c r="E11" s="68">
        <f t="shared" si="3"/>
        <v>0</v>
      </c>
      <c r="F11" s="68">
        <f t="shared" si="3"/>
        <v>0</v>
      </c>
      <c r="G11" s="68">
        <f t="shared" si="3"/>
        <v>91259122</v>
      </c>
      <c r="H11" s="68">
        <f t="shared" si="3"/>
        <v>5411547</v>
      </c>
      <c r="I11" s="68">
        <f t="shared" si="3"/>
        <v>0</v>
      </c>
      <c r="J11" s="68">
        <f t="shared" si="3"/>
        <v>0</v>
      </c>
      <c r="K11" s="68">
        <f t="shared" si="3"/>
        <v>44400</v>
      </c>
      <c r="L11" s="68">
        <f t="shared" si="3"/>
        <v>3913800</v>
      </c>
      <c r="M11" s="68">
        <f t="shared" si="3"/>
        <v>232000</v>
      </c>
      <c r="N11" s="68"/>
      <c r="O11" s="68">
        <f t="shared" si="3"/>
        <v>0</v>
      </c>
      <c r="P11" s="68">
        <f t="shared" si="3"/>
        <v>0</v>
      </c>
      <c r="Q11" s="85">
        <f t="shared" si="3"/>
        <v>2134935</v>
      </c>
      <c r="R11" s="85">
        <f t="shared" si="3"/>
        <v>559000</v>
      </c>
      <c r="S11" s="85">
        <f t="shared" si="3"/>
        <v>1575935</v>
      </c>
      <c r="T11" s="85">
        <f t="shared" si="3"/>
        <v>0</v>
      </c>
      <c r="U11" s="85">
        <f t="shared" si="3"/>
        <v>0</v>
      </c>
    </row>
    <row r="12" spans="1:21" ht="31.5" customHeight="1">
      <c r="A12" s="7" t="s">
        <v>195</v>
      </c>
      <c r="B12" s="88">
        <f t="shared" si="0"/>
        <v>3970668</v>
      </c>
      <c r="C12" s="67">
        <f>SUM(D12:P12)</f>
        <v>3970668</v>
      </c>
      <c r="D12" s="67"/>
      <c r="E12" s="67"/>
      <c r="F12" s="67"/>
      <c r="G12" s="67">
        <v>3970668</v>
      </c>
      <c r="H12" s="67"/>
      <c r="I12" s="67"/>
      <c r="J12" s="67"/>
      <c r="K12" s="67"/>
      <c r="L12" s="67"/>
      <c r="M12" s="67"/>
      <c r="N12" s="67"/>
      <c r="O12" s="67"/>
      <c r="P12" s="67"/>
      <c r="Q12" s="67">
        <f t="shared" si="1"/>
        <v>0</v>
      </c>
      <c r="R12" s="5"/>
      <c r="S12" s="5"/>
      <c r="T12" s="5"/>
      <c r="U12" s="5"/>
    </row>
    <row r="13" spans="1:21" ht="31.5" customHeight="1">
      <c r="A13" s="8" t="s">
        <v>196</v>
      </c>
      <c r="B13" s="89">
        <f t="shared" si="0"/>
        <v>3970668</v>
      </c>
      <c r="C13" s="68">
        <f>SUM(C12)</f>
        <v>3970668</v>
      </c>
      <c r="D13" s="68">
        <f aca="true" t="shared" si="4" ref="D13:U13">SUM(D12)</f>
        <v>0</v>
      </c>
      <c r="E13" s="68">
        <f t="shared" si="4"/>
        <v>0</v>
      </c>
      <c r="F13" s="68">
        <f t="shared" si="4"/>
        <v>0</v>
      </c>
      <c r="G13" s="68">
        <f t="shared" si="4"/>
        <v>3970668</v>
      </c>
      <c r="H13" s="68">
        <f t="shared" si="4"/>
        <v>0</v>
      </c>
      <c r="I13" s="68">
        <f t="shared" si="4"/>
        <v>0</v>
      </c>
      <c r="J13" s="68">
        <f t="shared" si="4"/>
        <v>0</v>
      </c>
      <c r="K13" s="68">
        <f t="shared" si="4"/>
        <v>0</v>
      </c>
      <c r="L13" s="68">
        <f t="shared" si="4"/>
        <v>0</v>
      </c>
      <c r="M13" s="68">
        <f t="shared" si="4"/>
        <v>0</v>
      </c>
      <c r="N13" s="68"/>
      <c r="O13" s="68">
        <f t="shared" si="4"/>
        <v>0</v>
      </c>
      <c r="P13" s="68">
        <f t="shared" si="4"/>
        <v>0</v>
      </c>
      <c r="Q13" s="85">
        <f t="shared" si="4"/>
        <v>0</v>
      </c>
      <c r="R13" s="85">
        <f t="shared" si="4"/>
        <v>0</v>
      </c>
      <c r="S13" s="85">
        <f t="shared" si="4"/>
        <v>0</v>
      </c>
      <c r="T13" s="85">
        <f t="shared" si="4"/>
        <v>0</v>
      </c>
      <c r="U13" s="85">
        <f t="shared" si="4"/>
        <v>0</v>
      </c>
    </row>
    <row r="14" spans="1:21" ht="31.5" customHeight="1">
      <c r="A14" s="7" t="s">
        <v>197</v>
      </c>
      <c r="B14" s="88">
        <f t="shared" si="0"/>
        <v>3122015</v>
      </c>
      <c r="C14" s="67">
        <f aca="true" t="shared" si="5" ref="C14:C22">SUM(D14:P14)</f>
        <v>3122015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>
        <v>3122015</v>
      </c>
      <c r="P14" s="67"/>
      <c r="Q14" s="67">
        <f t="shared" si="1"/>
        <v>0</v>
      </c>
      <c r="R14" s="5"/>
      <c r="S14" s="5"/>
      <c r="T14" s="5"/>
      <c r="U14" s="5"/>
    </row>
    <row r="15" spans="1:21" ht="31.5" customHeight="1">
      <c r="A15" s="7" t="s">
        <v>198</v>
      </c>
      <c r="B15" s="88">
        <f t="shared" si="0"/>
        <v>1417515</v>
      </c>
      <c r="C15" s="67">
        <f t="shared" si="5"/>
        <v>1417515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>
        <v>1417515</v>
      </c>
      <c r="P15" s="67"/>
      <c r="Q15" s="67">
        <f t="shared" si="1"/>
        <v>0</v>
      </c>
      <c r="R15" s="5"/>
      <c r="S15" s="5"/>
      <c r="T15" s="5"/>
      <c r="U15" s="5"/>
    </row>
    <row r="16" spans="1:21" ht="31.5" customHeight="1">
      <c r="A16" s="7" t="s">
        <v>199</v>
      </c>
      <c r="B16" s="88">
        <f t="shared" si="0"/>
        <v>1704500</v>
      </c>
      <c r="C16" s="67">
        <f t="shared" si="5"/>
        <v>1704500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>
        <v>1704500</v>
      </c>
      <c r="P16" s="67"/>
      <c r="Q16" s="67">
        <f t="shared" si="1"/>
        <v>0</v>
      </c>
      <c r="R16" s="5"/>
      <c r="S16" s="5"/>
      <c r="T16" s="5"/>
      <c r="U16" s="5"/>
    </row>
    <row r="17" spans="1:21" ht="31.5" customHeight="1">
      <c r="A17" s="7" t="s">
        <v>200</v>
      </c>
      <c r="B17" s="88">
        <f t="shared" si="0"/>
        <v>14036899</v>
      </c>
      <c r="C17" s="67">
        <f t="shared" si="5"/>
        <v>14036899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>
        <v>14036899</v>
      </c>
      <c r="P17" s="67"/>
      <c r="Q17" s="67">
        <f t="shared" si="1"/>
        <v>0</v>
      </c>
      <c r="R17" s="5"/>
      <c r="S17" s="5"/>
      <c r="T17" s="5"/>
      <c r="U17" s="5"/>
    </row>
    <row r="18" spans="1:21" ht="31.5" customHeight="1">
      <c r="A18" s="7" t="s">
        <v>201</v>
      </c>
      <c r="B18" s="88">
        <f t="shared" si="0"/>
        <v>14036899</v>
      </c>
      <c r="C18" s="67">
        <f t="shared" si="5"/>
        <v>14036899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>
        <v>14036899</v>
      </c>
      <c r="P18" s="67"/>
      <c r="Q18" s="67">
        <f t="shared" si="1"/>
        <v>0</v>
      </c>
      <c r="R18" s="5"/>
      <c r="S18" s="5"/>
      <c r="T18" s="5"/>
      <c r="U18" s="5"/>
    </row>
    <row r="19" spans="1:21" ht="31.5" customHeight="1">
      <c r="A19" s="7" t="s">
        <v>202</v>
      </c>
      <c r="B19" s="88">
        <f t="shared" si="0"/>
        <v>1959430</v>
      </c>
      <c r="C19" s="67">
        <f t="shared" si="5"/>
        <v>1959430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0</v>
      </c>
      <c r="O19" s="67">
        <v>1959430</v>
      </c>
      <c r="P19" s="67"/>
      <c r="Q19" s="67">
        <f t="shared" si="1"/>
        <v>0</v>
      </c>
      <c r="R19" s="5"/>
      <c r="S19" s="5"/>
      <c r="T19" s="5"/>
      <c r="U19" s="5"/>
    </row>
    <row r="20" spans="1:21" ht="31.5" customHeight="1">
      <c r="A20" s="7" t="s">
        <v>203</v>
      </c>
      <c r="B20" s="88">
        <f t="shared" si="0"/>
        <v>1959430</v>
      </c>
      <c r="C20" s="67">
        <f t="shared" si="5"/>
        <v>1959430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>
        <v>0</v>
      </c>
      <c r="O20" s="67">
        <v>1959430</v>
      </c>
      <c r="P20" s="67"/>
      <c r="Q20" s="67">
        <f t="shared" si="1"/>
        <v>0</v>
      </c>
      <c r="R20" s="5"/>
      <c r="S20" s="5"/>
      <c r="T20" s="5"/>
      <c r="U20" s="5"/>
    </row>
    <row r="21" spans="1:21" ht="31.5" customHeight="1">
      <c r="A21" s="7" t="s">
        <v>204</v>
      </c>
      <c r="B21" s="88">
        <f t="shared" si="0"/>
        <v>284990</v>
      </c>
      <c r="C21" s="67">
        <f t="shared" si="5"/>
        <v>284990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>
        <v>0</v>
      </c>
      <c r="O21" s="67">
        <v>284990</v>
      </c>
      <c r="P21" s="67"/>
      <c r="Q21" s="67">
        <f t="shared" si="1"/>
        <v>0</v>
      </c>
      <c r="R21" s="5"/>
      <c r="S21" s="5"/>
      <c r="T21" s="5"/>
      <c r="U21" s="5"/>
    </row>
    <row r="22" spans="1:21" ht="31.5" customHeight="1">
      <c r="A22" s="7" t="s">
        <v>205</v>
      </c>
      <c r="B22" s="88">
        <f t="shared" si="0"/>
        <v>284990</v>
      </c>
      <c r="C22" s="67">
        <f t="shared" si="5"/>
        <v>284990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>
        <v>0</v>
      </c>
      <c r="O22" s="67">
        <v>284990</v>
      </c>
      <c r="P22" s="67"/>
      <c r="Q22" s="67">
        <f t="shared" si="1"/>
        <v>0</v>
      </c>
      <c r="R22" s="5"/>
      <c r="S22" s="5"/>
      <c r="T22" s="5"/>
      <c r="U22" s="5"/>
    </row>
    <row r="23" spans="1:21" ht="31.5" customHeight="1">
      <c r="A23" s="9" t="s">
        <v>206</v>
      </c>
      <c r="B23" s="89">
        <f t="shared" si="0"/>
        <v>19403334</v>
      </c>
      <c r="C23" s="68">
        <f>C14+C17+C21+C19</f>
        <v>19403334</v>
      </c>
      <c r="D23" s="68">
        <f aca="true" t="shared" si="6" ref="D23:U23">D14+D17+D21+D19</f>
        <v>0</v>
      </c>
      <c r="E23" s="68">
        <f t="shared" si="6"/>
        <v>0</v>
      </c>
      <c r="F23" s="68">
        <f t="shared" si="6"/>
        <v>0</v>
      </c>
      <c r="G23" s="68">
        <f t="shared" si="6"/>
        <v>0</v>
      </c>
      <c r="H23" s="68">
        <f t="shared" si="6"/>
        <v>0</v>
      </c>
      <c r="I23" s="68">
        <f t="shared" si="6"/>
        <v>0</v>
      </c>
      <c r="J23" s="68">
        <f t="shared" si="6"/>
        <v>0</v>
      </c>
      <c r="K23" s="68">
        <f t="shared" si="6"/>
        <v>0</v>
      </c>
      <c r="L23" s="68">
        <f t="shared" si="6"/>
        <v>0</v>
      </c>
      <c r="M23" s="68">
        <f t="shared" si="6"/>
        <v>0</v>
      </c>
      <c r="N23" s="68">
        <f t="shared" si="6"/>
        <v>0</v>
      </c>
      <c r="O23" s="68">
        <f t="shared" si="6"/>
        <v>19403334</v>
      </c>
      <c r="P23" s="68">
        <f t="shared" si="6"/>
        <v>0</v>
      </c>
      <c r="Q23" s="85">
        <f t="shared" si="6"/>
        <v>0</v>
      </c>
      <c r="R23" s="85">
        <f t="shared" si="6"/>
        <v>0</v>
      </c>
      <c r="S23" s="85">
        <f t="shared" si="6"/>
        <v>0</v>
      </c>
      <c r="T23" s="85">
        <f t="shared" si="6"/>
        <v>0</v>
      </c>
      <c r="U23" s="85">
        <f t="shared" si="6"/>
        <v>0</v>
      </c>
    </row>
    <row r="24" spans="1:21" ht="31.5" customHeight="1">
      <c r="A24" s="7" t="s">
        <v>207</v>
      </c>
      <c r="B24" s="88">
        <f t="shared" si="0"/>
        <v>82163</v>
      </c>
      <c r="C24" s="67">
        <f>SUM(D24:P24)</f>
        <v>82163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>
        <v>82163</v>
      </c>
      <c r="P24" s="67"/>
      <c r="Q24" s="67">
        <f t="shared" si="1"/>
        <v>0</v>
      </c>
      <c r="R24" s="5"/>
      <c r="S24" s="5"/>
      <c r="T24" s="5"/>
      <c r="U24" s="5"/>
    </row>
    <row r="25" spans="1:21" ht="31.5" customHeight="1">
      <c r="A25" s="7" t="s">
        <v>208</v>
      </c>
      <c r="B25" s="88">
        <f t="shared" si="0"/>
        <v>0</v>
      </c>
      <c r="C25" s="67">
        <f>SUM(D25:P25)</f>
        <v>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>
        <v>0</v>
      </c>
      <c r="P25" s="67"/>
      <c r="Q25" s="67">
        <f t="shared" si="1"/>
        <v>0</v>
      </c>
      <c r="R25" s="5"/>
      <c r="S25" s="5"/>
      <c r="T25" s="5"/>
      <c r="U25" s="5"/>
    </row>
    <row r="26" spans="1:21" ht="31.5" customHeight="1">
      <c r="A26" s="8" t="s">
        <v>209</v>
      </c>
      <c r="B26" s="89">
        <f t="shared" si="0"/>
        <v>19485497</v>
      </c>
      <c r="C26" s="68">
        <f>C14+C17+C19+C21+C24</f>
        <v>19485497</v>
      </c>
      <c r="D26" s="68">
        <f aca="true" t="shared" si="7" ref="D26:U26">D14+D17+D19+D21+D24</f>
        <v>0</v>
      </c>
      <c r="E26" s="68">
        <f t="shared" si="7"/>
        <v>0</v>
      </c>
      <c r="F26" s="68">
        <f t="shared" si="7"/>
        <v>0</v>
      </c>
      <c r="G26" s="68">
        <f t="shared" si="7"/>
        <v>0</v>
      </c>
      <c r="H26" s="68">
        <f t="shared" si="7"/>
        <v>0</v>
      </c>
      <c r="I26" s="68">
        <f t="shared" si="7"/>
        <v>0</v>
      </c>
      <c r="J26" s="68">
        <f t="shared" si="7"/>
        <v>0</v>
      </c>
      <c r="K26" s="68">
        <f t="shared" si="7"/>
        <v>0</v>
      </c>
      <c r="L26" s="68">
        <f t="shared" si="7"/>
        <v>0</v>
      </c>
      <c r="M26" s="68">
        <f t="shared" si="7"/>
        <v>0</v>
      </c>
      <c r="N26" s="68">
        <f t="shared" si="7"/>
        <v>0</v>
      </c>
      <c r="O26" s="68">
        <f t="shared" si="7"/>
        <v>19485497</v>
      </c>
      <c r="P26" s="68">
        <f t="shared" si="7"/>
        <v>0</v>
      </c>
      <c r="Q26" s="85">
        <f t="shared" si="7"/>
        <v>0</v>
      </c>
      <c r="R26" s="85">
        <f t="shared" si="7"/>
        <v>0</v>
      </c>
      <c r="S26" s="85">
        <f t="shared" si="7"/>
        <v>0</v>
      </c>
      <c r="T26" s="85">
        <f t="shared" si="7"/>
        <v>0</v>
      </c>
      <c r="U26" s="85">
        <f t="shared" si="7"/>
        <v>0</v>
      </c>
    </row>
    <row r="27" spans="1:21" ht="31.5" customHeight="1">
      <c r="A27" s="10" t="s">
        <v>210</v>
      </c>
      <c r="B27" s="88">
        <f t="shared" si="0"/>
        <v>0</v>
      </c>
      <c r="C27" s="69">
        <f aca="true" t="shared" si="8" ref="C27:C34">SUM(D27:P27)</f>
        <v>0</v>
      </c>
      <c r="D27" s="69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7">
        <f>R27+T27+U27</f>
        <v>0</v>
      </c>
      <c r="R27" s="5"/>
      <c r="S27" s="5"/>
      <c r="T27" s="5"/>
      <c r="U27" s="5"/>
    </row>
    <row r="28" spans="1:21" ht="31.5" customHeight="1">
      <c r="A28" s="10" t="s">
        <v>211</v>
      </c>
      <c r="B28" s="88">
        <f t="shared" si="0"/>
        <v>0</v>
      </c>
      <c r="C28" s="69">
        <f t="shared" si="8"/>
        <v>0</v>
      </c>
      <c r="D28" s="69"/>
      <c r="E28" s="69"/>
      <c r="F28" s="69"/>
      <c r="G28" s="69"/>
      <c r="H28" s="69"/>
      <c r="I28" s="69"/>
      <c r="J28" s="69">
        <v>0</v>
      </c>
      <c r="K28" s="69"/>
      <c r="L28" s="69"/>
      <c r="M28" s="69"/>
      <c r="N28" s="69"/>
      <c r="O28" s="69"/>
      <c r="P28" s="69"/>
      <c r="Q28" s="67">
        <f t="shared" si="1"/>
        <v>0</v>
      </c>
      <c r="R28" s="5"/>
      <c r="S28" s="5"/>
      <c r="T28" s="5"/>
      <c r="U28" s="5"/>
    </row>
    <row r="29" spans="1:21" ht="31.5" customHeight="1">
      <c r="A29" s="7" t="s">
        <v>212</v>
      </c>
      <c r="B29" s="88">
        <f t="shared" si="0"/>
        <v>768531</v>
      </c>
      <c r="C29" s="67">
        <f t="shared" si="8"/>
        <v>768531</v>
      </c>
      <c r="D29" s="67">
        <v>423531</v>
      </c>
      <c r="E29" s="67">
        <v>105000</v>
      </c>
      <c r="F29" s="67">
        <v>240000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>
        <f t="shared" si="1"/>
        <v>0</v>
      </c>
      <c r="R29" s="5"/>
      <c r="S29" s="5"/>
      <c r="T29" s="5"/>
      <c r="U29" s="5"/>
    </row>
    <row r="30" spans="1:21" ht="31.5" customHeight="1">
      <c r="A30" s="7" t="s">
        <v>213</v>
      </c>
      <c r="B30" s="88">
        <f t="shared" si="0"/>
        <v>461400</v>
      </c>
      <c r="C30" s="67">
        <f t="shared" si="8"/>
        <v>461400</v>
      </c>
      <c r="D30" s="67">
        <v>116400</v>
      </c>
      <c r="E30" s="67">
        <v>105000</v>
      </c>
      <c r="F30" s="67">
        <v>240000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>
        <f t="shared" si="1"/>
        <v>0</v>
      </c>
      <c r="R30" s="5"/>
      <c r="S30" s="5"/>
      <c r="T30" s="5"/>
      <c r="U30" s="5"/>
    </row>
    <row r="31" spans="1:21" ht="31.5" customHeight="1">
      <c r="A31" s="7" t="s">
        <v>214</v>
      </c>
      <c r="B31" s="88">
        <f t="shared" si="0"/>
        <v>7754159</v>
      </c>
      <c r="C31" s="67">
        <f t="shared" si="8"/>
        <v>7754159</v>
      </c>
      <c r="D31" s="67">
        <v>272891</v>
      </c>
      <c r="E31" s="67"/>
      <c r="F31" s="67"/>
      <c r="G31" s="67"/>
      <c r="H31" s="67"/>
      <c r="I31" s="67">
        <v>7481268</v>
      </c>
      <c r="J31" s="67"/>
      <c r="K31" s="67"/>
      <c r="L31" s="67"/>
      <c r="M31" s="67"/>
      <c r="N31" s="67"/>
      <c r="O31" s="67"/>
      <c r="P31" s="67"/>
      <c r="Q31" s="67">
        <f t="shared" si="1"/>
        <v>0</v>
      </c>
      <c r="R31" s="5"/>
      <c r="S31" s="5"/>
      <c r="T31" s="5"/>
      <c r="U31" s="5"/>
    </row>
    <row r="32" spans="1:21" ht="31.5" customHeight="1">
      <c r="A32" s="7" t="s">
        <v>215</v>
      </c>
      <c r="B32" s="88">
        <f t="shared" si="0"/>
        <v>2102871</v>
      </c>
      <c r="C32" s="67">
        <f t="shared" si="8"/>
        <v>2102871</v>
      </c>
      <c r="D32" s="67">
        <v>82926</v>
      </c>
      <c r="E32" s="67"/>
      <c r="F32" s="67"/>
      <c r="G32" s="67"/>
      <c r="H32" s="67"/>
      <c r="I32" s="67">
        <v>2019945</v>
      </c>
      <c r="J32" s="67">
        <v>0</v>
      </c>
      <c r="K32" s="67"/>
      <c r="L32" s="67"/>
      <c r="M32" s="67"/>
      <c r="N32" s="67"/>
      <c r="O32" s="67"/>
      <c r="P32" s="67"/>
      <c r="Q32" s="67">
        <f t="shared" si="1"/>
        <v>0</v>
      </c>
      <c r="R32" s="5"/>
      <c r="S32" s="5"/>
      <c r="T32" s="5"/>
      <c r="U32" s="5"/>
    </row>
    <row r="33" spans="1:21" ht="31.5" customHeight="1">
      <c r="A33" s="7" t="s">
        <v>216</v>
      </c>
      <c r="B33" s="88">
        <f t="shared" si="0"/>
        <v>583</v>
      </c>
      <c r="C33" s="67">
        <f t="shared" si="8"/>
        <v>516</v>
      </c>
      <c r="D33" s="67">
        <v>516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>
        <f t="shared" si="1"/>
        <v>67</v>
      </c>
      <c r="R33" s="5">
        <v>67</v>
      </c>
      <c r="S33" s="5"/>
      <c r="T33" s="5"/>
      <c r="U33" s="5"/>
    </row>
    <row r="34" spans="1:21" ht="31.5" customHeight="1">
      <c r="A34" s="7" t="s">
        <v>217</v>
      </c>
      <c r="B34" s="88">
        <f t="shared" si="0"/>
        <v>1450367</v>
      </c>
      <c r="C34" s="67">
        <f t="shared" si="8"/>
        <v>1450350</v>
      </c>
      <c r="D34" s="67">
        <v>1450350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>
        <f t="shared" si="1"/>
        <v>17</v>
      </c>
      <c r="R34" s="5">
        <v>17</v>
      </c>
      <c r="S34" s="5"/>
      <c r="T34" s="5"/>
      <c r="U34" s="5"/>
    </row>
    <row r="35" spans="1:21" ht="31.5" customHeight="1">
      <c r="A35" s="8" t="s">
        <v>218</v>
      </c>
      <c r="B35" s="89">
        <f t="shared" si="0"/>
        <v>12076511</v>
      </c>
      <c r="C35" s="68">
        <f>C29+C31+C33+C34+C27+C32+C28</f>
        <v>12076427</v>
      </c>
      <c r="D35" s="68">
        <f aca="true" t="shared" si="9" ref="D35:U35">D29+D31+D33+D34+D27+D32+D28</f>
        <v>2230214</v>
      </c>
      <c r="E35" s="68">
        <f t="shared" si="9"/>
        <v>105000</v>
      </c>
      <c r="F35" s="68">
        <f t="shared" si="9"/>
        <v>240000</v>
      </c>
      <c r="G35" s="68">
        <f t="shared" si="9"/>
        <v>0</v>
      </c>
      <c r="H35" s="68">
        <f t="shared" si="9"/>
        <v>0</v>
      </c>
      <c r="I35" s="68">
        <f t="shared" si="9"/>
        <v>9501213</v>
      </c>
      <c r="J35" s="68">
        <f t="shared" si="9"/>
        <v>0</v>
      </c>
      <c r="K35" s="68">
        <f t="shared" si="9"/>
        <v>0</v>
      </c>
      <c r="L35" s="68">
        <f t="shared" si="9"/>
        <v>0</v>
      </c>
      <c r="M35" s="68">
        <f t="shared" si="9"/>
        <v>0</v>
      </c>
      <c r="N35" s="68">
        <f t="shared" si="9"/>
        <v>0</v>
      </c>
      <c r="O35" s="68">
        <f t="shared" si="9"/>
        <v>0</v>
      </c>
      <c r="P35" s="68">
        <f t="shared" si="9"/>
        <v>0</v>
      </c>
      <c r="Q35" s="85">
        <f t="shared" si="9"/>
        <v>84</v>
      </c>
      <c r="R35" s="85">
        <f t="shared" si="9"/>
        <v>84</v>
      </c>
      <c r="S35" s="85">
        <f t="shared" si="9"/>
        <v>0</v>
      </c>
      <c r="T35" s="85">
        <f t="shared" si="9"/>
        <v>0</v>
      </c>
      <c r="U35" s="85">
        <f t="shared" si="9"/>
        <v>0</v>
      </c>
    </row>
    <row r="36" spans="1:21" ht="31.5" customHeight="1">
      <c r="A36" s="7" t="s">
        <v>219</v>
      </c>
      <c r="B36" s="88">
        <f t="shared" si="0"/>
        <v>0</v>
      </c>
      <c r="C36" s="67">
        <f>SUM(D36:P36)</f>
        <v>0</v>
      </c>
      <c r="D36" s="67">
        <v>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>
        <f t="shared" si="1"/>
        <v>0</v>
      </c>
      <c r="R36" s="5"/>
      <c r="S36" s="5"/>
      <c r="T36" s="5"/>
      <c r="U36" s="5"/>
    </row>
    <row r="37" spans="1:21" ht="31.5" customHeight="1">
      <c r="A37" s="7" t="s">
        <v>220</v>
      </c>
      <c r="B37" s="88">
        <f t="shared" si="0"/>
        <v>0</v>
      </c>
      <c r="C37" s="67">
        <f>SUM(D37:P37)</f>
        <v>0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>
        <f t="shared" si="1"/>
        <v>0</v>
      </c>
      <c r="R37" s="5"/>
      <c r="S37" s="5"/>
      <c r="T37" s="5"/>
      <c r="U37" s="5"/>
    </row>
    <row r="38" spans="1:21" ht="31.5" customHeight="1">
      <c r="A38" s="7" t="s">
        <v>221</v>
      </c>
      <c r="B38" s="88">
        <f t="shared" si="0"/>
        <v>360000</v>
      </c>
      <c r="C38" s="67">
        <f>SUM(D38:P38)</f>
        <v>360000</v>
      </c>
      <c r="D38" s="67"/>
      <c r="E38" s="67"/>
      <c r="F38" s="67"/>
      <c r="G38" s="67"/>
      <c r="H38" s="67"/>
      <c r="I38" s="67">
        <v>360000</v>
      </c>
      <c r="J38" s="67"/>
      <c r="K38" s="67"/>
      <c r="L38" s="67"/>
      <c r="M38" s="67">
        <v>0</v>
      </c>
      <c r="N38" s="67"/>
      <c r="O38" s="67"/>
      <c r="P38" s="67"/>
      <c r="Q38" s="67">
        <f t="shared" si="1"/>
        <v>0</v>
      </c>
      <c r="R38" s="5"/>
      <c r="S38" s="5"/>
      <c r="T38" s="5"/>
      <c r="U38" s="5"/>
    </row>
    <row r="39" spans="1:21" ht="31.5" customHeight="1">
      <c r="A39" s="7" t="s">
        <v>222</v>
      </c>
      <c r="B39" s="88">
        <f t="shared" si="0"/>
        <v>360000</v>
      </c>
      <c r="C39" s="67">
        <f>SUM(D39:P39)</f>
        <v>360000</v>
      </c>
      <c r="D39" s="67"/>
      <c r="E39" s="67"/>
      <c r="F39" s="67"/>
      <c r="G39" s="67"/>
      <c r="H39" s="67"/>
      <c r="I39" s="67">
        <v>360000</v>
      </c>
      <c r="J39" s="67"/>
      <c r="K39" s="67"/>
      <c r="L39" s="67"/>
      <c r="M39" s="67"/>
      <c r="N39" s="67"/>
      <c r="O39" s="67"/>
      <c r="P39" s="67"/>
      <c r="Q39" s="67">
        <f t="shared" si="1"/>
        <v>0</v>
      </c>
      <c r="R39" s="5"/>
      <c r="S39" s="5"/>
      <c r="T39" s="5"/>
      <c r="U39" s="5"/>
    </row>
    <row r="40" spans="1:21" ht="31.5" customHeight="1">
      <c r="A40" s="8" t="s">
        <v>223</v>
      </c>
      <c r="B40" s="89">
        <f t="shared" si="0"/>
        <v>360000</v>
      </c>
      <c r="C40" s="68">
        <f>C36+C38</f>
        <v>360000</v>
      </c>
      <c r="D40" s="68">
        <f aca="true" t="shared" si="10" ref="D40:U40">D36+D38</f>
        <v>0</v>
      </c>
      <c r="E40" s="68">
        <f t="shared" si="10"/>
        <v>0</v>
      </c>
      <c r="F40" s="68">
        <f t="shared" si="10"/>
        <v>0</v>
      </c>
      <c r="G40" s="68">
        <f t="shared" si="10"/>
        <v>0</v>
      </c>
      <c r="H40" s="68">
        <f t="shared" si="10"/>
        <v>0</v>
      </c>
      <c r="I40" s="68">
        <f>I36+I38</f>
        <v>360000</v>
      </c>
      <c r="J40" s="68">
        <f t="shared" si="10"/>
        <v>0</v>
      </c>
      <c r="K40" s="68">
        <f t="shared" si="10"/>
        <v>0</v>
      </c>
      <c r="L40" s="68">
        <f t="shared" si="10"/>
        <v>0</v>
      </c>
      <c r="M40" s="68">
        <f t="shared" si="10"/>
        <v>0</v>
      </c>
      <c r="N40" s="68">
        <f t="shared" si="10"/>
        <v>0</v>
      </c>
      <c r="O40" s="68">
        <f t="shared" si="10"/>
        <v>0</v>
      </c>
      <c r="P40" s="68">
        <f t="shared" si="10"/>
        <v>0</v>
      </c>
      <c r="Q40" s="85">
        <f t="shared" si="10"/>
        <v>0</v>
      </c>
      <c r="R40" s="85">
        <f t="shared" si="10"/>
        <v>0</v>
      </c>
      <c r="S40" s="85">
        <f t="shared" si="10"/>
        <v>0</v>
      </c>
      <c r="T40" s="85">
        <f t="shared" si="10"/>
        <v>0</v>
      </c>
      <c r="U40" s="85">
        <f t="shared" si="10"/>
        <v>0</v>
      </c>
    </row>
    <row r="41" spans="1:21" ht="31.5" customHeight="1">
      <c r="A41" s="7" t="s">
        <v>224</v>
      </c>
      <c r="B41" s="88">
        <f t="shared" si="0"/>
        <v>0</v>
      </c>
      <c r="C41" s="67">
        <f>SUM(D41:P41)</f>
        <v>0</v>
      </c>
      <c r="D41" s="67">
        <v>0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>
        <f t="shared" si="1"/>
        <v>0</v>
      </c>
      <c r="R41" s="5"/>
      <c r="S41" s="5"/>
      <c r="T41" s="5"/>
      <c r="U41" s="5"/>
    </row>
    <row r="42" spans="1:21" ht="31.5" customHeight="1">
      <c r="A42" s="8" t="s">
        <v>225</v>
      </c>
      <c r="B42" s="89">
        <f t="shared" si="0"/>
        <v>0</v>
      </c>
      <c r="C42" s="68">
        <f>SUM(C41)</f>
        <v>0</v>
      </c>
      <c r="D42" s="68">
        <f aca="true" t="shared" si="11" ref="D42:U42">SUM(D41)</f>
        <v>0</v>
      </c>
      <c r="E42" s="68">
        <f t="shared" si="11"/>
        <v>0</v>
      </c>
      <c r="F42" s="68">
        <f t="shared" si="11"/>
        <v>0</v>
      </c>
      <c r="G42" s="68">
        <f t="shared" si="11"/>
        <v>0</v>
      </c>
      <c r="H42" s="68">
        <f t="shared" si="11"/>
        <v>0</v>
      </c>
      <c r="I42" s="68">
        <f t="shared" si="11"/>
        <v>0</v>
      </c>
      <c r="J42" s="68">
        <f t="shared" si="11"/>
        <v>0</v>
      </c>
      <c r="K42" s="68">
        <f t="shared" si="11"/>
        <v>0</v>
      </c>
      <c r="L42" s="68">
        <f t="shared" si="11"/>
        <v>0</v>
      </c>
      <c r="M42" s="68">
        <f t="shared" si="11"/>
        <v>0</v>
      </c>
      <c r="N42" s="68">
        <f t="shared" si="11"/>
        <v>0</v>
      </c>
      <c r="O42" s="68">
        <f t="shared" si="11"/>
        <v>0</v>
      </c>
      <c r="P42" s="68">
        <f t="shared" si="11"/>
        <v>0</v>
      </c>
      <c r="Q42" s="85">
        <f t="shared" si="11"/>
        <v>0</v>
      </c>
      <c r="R42" s="85">
        <f t="shared" si="11"/>
        <v>0</v>
      </c>
      <c r="S42" s="85">
        <f t="shared" si="11"/>
        <v>0</v>
      </c>
      <c r="T42" s="85">
        <f t="shared" si="11"/>
        <v>0</v>
      </c>
      <c r="U42" s="85">
        <f t="shared" si="11"/>
        <v>0</v>
      </c>
    </row>
    <row r="43" spans="1:21" ht="31.5" customHeight="1">
      <c r="A43" s="11" t="s">
        <v>226</v>
      </c>
      <c r="B43" s="89">
        <f t="shared" si="0"/>
        <v>139006085</v>
      </c>
      <c r="C43" s="70">
        <f>C42+C40+C35+C26+C13+C11</f>
        <v>136871066</v>
      </c>
      <c r="D43" s="70">
        <f aca="true" t="shared" si="12" ref="D43:U43">D42+D40+D35+D26+D13+D11</f>
        <v>2347819</v>
      </c>
      <c r="E43" s="70">
        <f t="shared" si="12"/>
        <v>105000</v>
      </c>
      <c r="F43" s="70">
        <f t="shared" si="12"/>
        <v>240000</v>
      </c>
      <c r="G43" s="70">
        <f t="shared" si="12"/>
        <v>95229790</v>
      </c>
      <c r="H43" s="70">
        <f t="shared" si="12"/>
        <v>5411547</v>
      </c>
      <c r="I43" s="70">
        <f t="shared" si="12"/>
        <v>9861213</v>
      </c>
      <c r="J43" s="70">
        <f t="shared" si="12"/>
        <v>0</v>
      </c>
      <c r="K43" s="70">
        <f t="shared" si="12"/>
        <v>44400</v>
      </c>
      <c r="L43" s="70">
        <f t="shared" si="12"/>
        <v>3913800</v>
      </c>
      <c r="M43" s="70">
        <f t="shared" si="12"/>
        <v>232000</v>
      </c>
      <c r="N43" s="70">
        <f t="shared" si="12"/>
        <v>0</v>
      </c>
      <c r="O43" s="70">
        <f t="shared" si="12"/>
        <v>19485497</v>
      </c>
      <c r="P43" s="70">
        <f t="shared" si="12"/>
        <v>0</v>
      </c>
      <c r="Q43" s="85">
        <f>Q42+Q40+Q35+Q26+Q13+Q11</f>
        <v>2135019</v>
      </c>
      <c r="R43" s="85">
        <f t="shared" si="12"/>
        <v>559084</v>
      </c>
      <c r="S43" s="85">
        <f t="shared" si="12"/>
        <v>1575935</v>
      </c>
      <c r="T43" s="85">
        <f t="shared" si="12"/>
        <v>0</v>
      </c>
      <c r="U43" s="85">
        <f t="shared" si="12"/>
        <v>0</v>
      </c>
    </row>
    <row r="44" spans="1:21" ht="31.5" customHeight="1">
      <c r="A44" s="14" t="s">
        <v>644</v>
      </c>
      <c r="B44" s="88">
        <f t="shared" si="0"/>
        <v>9206443</v>
      </c>
      <c r="C44" s="67">
        <f>SUM(D44:P44)</f>
        <v>9096158</v>
      </c>
      <c r="D44" s="67"/>
      <c r="E44" s="67"/>
      <c r="F44" s="67"/>
      <c r="G44" s="67">
        <v>3593194</v>
      </c>
      <c r="H44" s="67"/>
      <c r="I44" s="67"/>
      <c r="J44" s="67"/>
      <c r="K44" s="67"/>
      <c r="L44" s="67"/>
      <c r="M44" s="67"/>
      <c r="N44" s="67"/>
      <c r="O44" s="67"/>
      <c r="P44" s="67">
        <v>5502964</v>
      </c>
      <c r="Q44" s="67">
        <f>R44+U44</f>
        <v>110285</v>
      </c>
      <c r="R44" s="5"/>
      <c r="S44" s="5"/>
      <c r="T44" s="5"/>
      <c r="U44" s="5">
        <v>110285</v>
      </c>
    </row>
    <row r="45" spans="1:21" ht="31.5" customHeight="1">
      <c r="A45" s="14" t="s">
        <v>238</v>
      </c>
      <c r="B45" s="88">
        <f>C45+Q45-U45</f>
        <v>0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>
        <f>R45+U45</f>
        <v>66351534</v>
      </c>
      <c r="R45" s="5"/>
      <c r="S45" s="5"/>
      <c r="T45" s="5"/>
      <c r="U45" s="5">
        <v>66351534</v>
      </c>
    </row>
    <row r="46" spans="1:21" ht="31.5" customHeight="1">
      <c r="A46" s="5" t="s">
        <v>227</v>
      </c>
      <c r="B46" s="88">
        <f>C46+Q46-Q45</f>
        <v>9206443</v>
      </c>
      <c r="C46" s="67">
        <f>SUM(C44)</f>
        <v>9096158</v>
      </c>
      <c r="D46" s="67">
        <f aca="true" t="shared" si="13" ref="D46:R46">SUM(D44)</f>
        <v>0</v>
      </c>
      <c r="E46" s="67">
        <f t="shared" si="13"/>
        <v>0</v>
      </c>
      <c r="F46" s="67">
        <f t="shared" si="13"/>
        <v>0</v>
      </c>
      <c r="G46" s="67">
        <f>SUM(G44:G45)</f>
        <v>3593194</v>
      </c>
      <c r="H46" s="67">
        <f t="shared" si="13"/>
        <v>0</v>
      </c>
      <c r="I46" s="67">
        <f t="shared" si="13"/>
        <v>0</v>
      </c>
      <c r="J46" s="67">
        <f t="shared" si="13"/>
        <v>0</v>
      </c>
      <c r="K46" s="67">
        <f t="shared" si="13"/>
        <v>0</v>
      </c>
      <c r="L46" s="67">
        <f t="shared" si="13"/>
        <v>0</v>
      </c>
      <c r="M46" s="67">
        <f t="shared" si="13"/>
        <v>0</v>
      </c>
      <c r="N46" s="67"/>
      <c r="O46" s="67">
        <f t="shared" si="13"/>
        <v>0</v>
      </c>
      <c r="P46" s="67">
        <f t="shared" si="13"/>
        <v>5502964</v>
      </c>
      <c r="Q46" s="67">
        <f>R46+U46</f>
        <v>66461819</v>
      </c>
      <c r="R46" s="67">
        <f t="shared" si="13"/>
        <v>0</v>
      </c>
      <c r="S46" s="67"/>
      <c r="T46" s="67"/>
      <c r="U46" s="67">
        <f>SUM(U44:U45)</f>
        <v>66461819</v>
      </c>
    </row>
    <row r="47" spans="1:21" ht="31.5" customHeight="1">
      <c r="A47" s="15" t="s">
        <v>228</v>
      </c>
      <c r="B47" s="89">
        <f>C47+Q47-U45</f>
        <v>148212528</v>
      </c>
      <c r="C47" s="71">
        <f>SUM(D47:P47)</f>
        <v>145967224</v>
      </c>
      <c r="D47" s="71">
        <f aca="true" t="shared" si="14" ref="D47:U47">D43+D46</f>
        <v>2347819</v>
      </c>
      <c r="E47" s="71">
        <f t="shared" si="14"/>
        <v>105000</v>
      </c>
      <c r="F47" s="71">
        <f t="shared" si="14"/>
        <v>240000</v>
      </c>
      <c r="G47" s="71">
        <f t="shared" si="14"/>
        <v>98822984</v>
      </c>
      <c r="H47" s="71">
        <f t="shared" si="14"/>
        <v>5411547</v>
      </c>
      <c r="I47" s="71">
        <f t="shared" si="14"/>
        <v>9861213</v>
      </c>
      <c r="J47" s="71">
        <f t="shared" si="14"/>
        <v>0</v>
      </c>
      <c r="K47" s="71">
        <f t="shared" si="14"/>
        <v>44400</v>
      </c>
      <c r="L47" s="71">
        <f t="shared" si="14"/>
        <v>3913800</v>
      </c>
      <c r="M47" s="71">
        <f t="shared" si="14"/>
        <v>232000</v>
      </c>
      <c r="N47" s="71">
        <f t="shared" si="14"/>
        <v>0</v>
      </c>
      <c r="O47" s="71">
        <f t="shared" si="14"/>
        <v>19485497</v>
      </c>
      <c r="P47" s="71">
        <f t="shared" si="14"/>
        <v>5502964</v>
      </c>
      <c r="Q47" s="67">
        <f>R47+U47+T47+S47</f>
        <v>68596838</v>
      </c>
      <c r="R47" s="86">
        <f t="shared" si="14"/>
        <v>559084</v>
      </c>
      <c r="S47" s="86">
        <f t="shared" si="14"/>
        <v>1575935</v>
      </c>
      <c r="T47" s="86">
        <f t="shared" si="14"/>
        <v>0</v>
      </c>
      <c r="U47" s="86">
        <f t="shared" si="14"/>
        <v>66461819</v>
      </c>
    </row>
    <row r="48" spans="1:21" ht="14.25">
      <c r="A48" s="5"/>
      <c r="B48" s="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5"/>
      <c r="S48" s="5"/>
      <c r="T48" s="5"/>
      <c r="U48" s="5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14.375" style="0" customWidth="1"/>
    <col min="2" max="2" width="32.375" style="0" customWidth="1"/>
    <col min="3" max="3" width="13.875" style="0" customWidth="1"/>
    <col min="4" max="4" width="18.25390625" style="0" customWidth="1"/>
  </cols>
  <sheetData>
    <row r="2" spans="1:4" ht="15">
      <c r="A2" s="765" t="s">
        <v>886</v>
      </c>
      <c r="B2" s="766"/>
      <c r="C2" s="766"/>
      <c r="D2" s="766"/>
    </row>
    <row r="3" spans="1:4" ht="14.25">
      <c r="A3" s="767"/>
      <c r="B3" s="760"/>
      <c r="C3" s="760"/>
      <c r="D3" s="760"/>
    </row>
    <row r="4" spans="1:4" ht="14.25">
      <c r="A4" s="767"/>
      <c r="B4" s="760"/>
      <c r="C4" s="760"/>
      <c r="D4" s="760"/>
    </row>
    <row r="5" spans="1:4" ht="14.25">
      <c r="A5" s="98"/>
      <c r="B5" s="98"/>
      <c r="C5" s="98"/>
      <c r="D5" s="97" t="s">
        <v>245</v>
      </c>
    </row>
    <row r="6" spans="1:4" ht="14.25">
      <c r="A6" s="99" t="s">
        <v>246</v>
      </c>
      <c r="B6" s="100" t="s">
        <v>247</v>
      </c>
      <c r="C6" s="100"/>
      <c r="D6" s="100" t="s">
        <v>668</v>
      </c>
    </row>
    <row r="7" spans="1:4" ht="14.25">
      <c r="A7" s="100" t="s">
        <v>248</v>
      </c>
      <c r="B7" s="100" t="s">
        <v>249</v>
      </c>
      <c r="C7" s="100"/>
      <c r="D7" s="100" t="s">
        <v>250</v>
      </c>
    </row>
    <row r="8" spans="1:4" ht="14.25">
      <c r="A8" s="763" t="s">
        <v>251</v>
      </c>
      <c r="B8" s="764"/>
      <c r="C8" s="101"/>
      <c r="D8" s="101"/>
    </row>
    <row r="9" spans="1:4" ht="14.25">
      <c r="A9" s="101"/>
      <c r="B9" s="101" t="s">
        <v>645</v>
      </c>
      <c r="C9" s="102">
        <v>86413</v>
      </c>
      <c r="D9" s="102"/>
    </row>
    <row r="10" spans="1:4" ht="14.25">
      <c r="A10" s="101"/>
      <c r="B10" s="101" t="s">
        <v>252</v>
      </c>
      <c r="C10" s="102">
        <v>23337</v>
      </c>
      <c r="D10" s="102">
        <f>SUM(C9:C10)</f>
        <v>109750</v>
      </c>
    </row>
    <row r="11" spans="1:4" ht="14.25">
      <c r="A11" s="763" t="s">
        <v>268</v>
      </c>
      <c r="B11" s="764"/>
      <c r="C11" s="102"/>
      <c r="D11" s="102"/>
    </row>
    <row r="12" spans="1:4" ht="14.25">
      <c r="A12" s="101"/>
      <c r="B12" s="101" t="s">
        <v>269</v>
      </c>
      <c r="C12" s="102">
        <v>80367</v>
      </c>
      <c r="D12" s="102"/>
    </row>
    <row r="13" spans="1:4" ht="14.25">
      <c r="A13" s="101"/>
      <c r="B13" s="101" t="s">
        <v>252</v>
      </c>
      <c r="C13" s="102">
        <v>21699</v>
      </c>
      <c r="D13" s="102">
        <f>SUM(C12:C13)</f>
        <v>102066</v>
      </c>
    </row>
    <row r="14" spans="1:4" ht="14.25">
      <c r="A14" s="763" t="s">
        <v>253</v>
      </c>
      <c r="B14" s="764"/>
      <c r="C14" s="102"/>
      <c r="D14" s="102"/>
    </row>
    <row r="15" spans="1:4" ht="14.25">
      <c r="A15" s="101"/>
      <c r="B15" s="101" t="s">
        <v>493</v>
      </c>
      <c r="C15" s="102">
        <v>371819</v>
      </c>
      <c r="D15" s="102"/>
    </row>
    <row r="16" spans="1:4" ht="14.25">
      <c r="A16" s="101"/>
      <c r="B16" s="101" t="s">
        <v>252</v>
      </c>
      <c r="C16" s="102">
        <v>100391</v>
      </c>
      <c r="D16" s="102">
        <f>SUM(C15:C16)</f>
        <v>472210</v>
      </c>
    </row>
    <row r="17" spans="1:4" ht="14.25">
      <c r="A17" s="763" t="s">
        <v>494</v>
      </c>
      <c r="B17" s="764"/>
      <c r="C17" s="102"/>
      <c r="D17" s="102"/>
    </row>
    <row r="18" spans="1:4" ht="14.25">
      <c r="A18" s="101"/>
      <c r="B18" s="101" t="s">
        <v>675</v>
      </c>
      <c r="C18" s="102">
        <v>9842</v>
      </c>
      <c r="D18" s="102"/>
    </row>
    <row r="19" spans="1:4" ht="14.25">
      <c r="A19" s="101"/>
      <c r="B19" s="101" t="s">
        <v>252</v>
      </c>
      <c r="C19" s="102">
        <v>2657</v>
      </c>
      <c r="D19" s="102">
        <f>SUM(C18:C19)</f>
        <v>12499</v>
      </c>
    </row>
    <row r="20" spans="1:4" ht="14.25">
      <c r="A20" s="763" t="s">
        <v>255</v>
      </c>
      <c r="B20" s="764"/>
      <c r="C20" s="102"/>
      <c r="D20" s="102"/>
    </row>
    <row r="21" spans="1:4" ht="14.25">
      <c r="A21" s="101"/>
      <c r="B21" s="101" t="s">
        <v>495</v>
      </c>
      <c r="C21" s="102">
        <v>25188</v>
      </c>
      <c r="D21" s="102"/>
    </row>
    <row r="22" spans="1:4" ht="14.25">
      <c r="A22" s="101"/>
      <c r="B22" s="101" t="s">
        <v>252</v>
      </c>
      <c r="C22" s="102">
        <v>6801</v>
      </c>
      <c r="D22" s="102">
        <f>SUM(C21:C22)</f>
        <v>31989</v>
      </c>
    </row>
    <row r="23" spans="1:4" ht="14.25">
      <c r="A23" s="763" t="s">
        <v>256</v>
      </c>
      <c r="B23" s="764"/>
      <c r="C23" s="102"/>
      <c r="D23" s="102"/>
    </row>
    <row r="24" spans="1:4" ht="14.25">
      <c r="A24" s="101"/>
      <c r="B24" s="101" t="s">
        <v>676</v>
      </c>
      <c r="C24" s="102">
        <v>152650</v>
      </c>
      <c r="D24" s="102"/>
    </row>
    <row r="25" spans="1:4" ht="14.25">
      <c r="A25" s="101"/>
      <c r="B25" s="101" t="s">
        <v>257</v>
      </c>
      <c r="C25" s="102">
        <v>41216</v>
      </c>
      <c r="D25" s="102">
        <f>SUM(C24:C25)</f>
        <v>193866</v>
      </c>
    </row>
    <row r="26" spans="1:4" ht="14.25">
      <c r="A26" s="101"/>
      <c r="B26" s="101"/>
      <c r="C26" s="102"/>
      <c r="D26" s="102"/>
    </row>
    <row r="27" spans="1:4" ht="14.25">
      <c r="A27" s="101" t="s">
        <v>646</v>
      </c>
      <c r="B27" s="101" t="s">
        <v>647</v>
      </c>
      <c r="C27" s="102">
        <v>11016</v>
      </c>
      <c r="D27" s="102">
        <f>SUM(C27:C28)</f>
        <v>13990</v>
      </c>
    </row>
    <row r="28" spans="1:4" ht="14.25">
      <c r="A28" s="101"/>
      <c r="B28" s="101" t="s">
        <v>257</v>
      </c>
      <c r="C28" s="102">
        <v>2974</v>
      </c>
      <c r="D28" s="102"/>
    </row>
    <row r="29" spans="1:4" ht="14.25">
      <c r="A29" s="103"/>
      <c r="B29" s="103"/>
      <c r="C29" s="104"/>
      <c r="D29" s="105"/>
    </row>
    <row r="30" spans="1:5" ht="15">
      <c r="A30" s="106"/>
      <c r="B30" s="106" t="s">
        <v>258</v>
      </c>
      <c r="C30" s="107"/>
      <c r="D30" s="108">
        <f>SUM(D9:D29)</f>
        <v>936370</v>
      </c>
      <c r="E30">
        <v>936370</v>
      </c>
    </row>
  </sheetData>
  <sheetProtection/>
  <mergeCells count="9">
    <mergeCell ref="A20:B20"/>
    <mergeCell ref="A23:B23"/>
    <mergeCell ref="A2:D2"/>
    <mergeCell ref="A3:D3"/>
    <mergeCell ref="A4:D4"/>
    <mergeCell ref="A8:B8"/>
    <mergeCell ref="A11:B11"/>
    <mergeCell ref="A14:B14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D32" sqref="D32"/>
    </sheetView>
  </sheetViews>
  <sheetFormatPr defaultColWidth="9.00390625" defaultRowHeight="14.25"/>
  <cols>
    <col min="1" max="1" width="27.00390625" style="0" customWidth="1"/>
    <col min="2" max="2" width="23.25390625" style="0" customWidth="1"/>
    <col min="3" max="3" width="18.75390625" style="0" customWidth="1"/>
    <col min="4" max="4" width="24.375" style="0" customWidth="1"/>
  </cols>
  <sheetData>
    <row r="2" spans="1:4" ht="15">
      <c r="A2" s="768" t="s">
        <v>887</v>
      </c>
      <c r="B2" s="769"/>
      <c r="C2" s="769"/>
      <c r="D2" s="769"/>
    </row>
    <row r="3" spans="1:3" ht="14.25">
      <c r="A3" s="767"/>
      <c r="B3" s="767"/>
      <c r="C3" s="767"/>
    </row>
    <row r="4" spans="1:3" ht="14.25">
      <c r="A4" s="767"/>
      <c r="B4" s="760"/>
      <c r="C4" s="760"/>
    </row>
    <row r="5" spans="1:2" ht="14.25">
      <c r="A5" s="98"/>
      <c r="B5" s="98"/>
    </row>
    <row r="6" spans="1:4" ht="14.25">
      <c r="A6" s="98"/>
      <c r="B6" s="98"/>
      <c r="C6" s="98"/>
      <c r="D6" s="97" t="s">
        <v>245</v>
      </c>
    </row>
    <row r="7" spans="1:4" ht="14.25">
      <c r="A7" s="100" t="s">
        <v>246</v>
      </c>
      <c r="B7" s="100" t="s">
        <v>247</v>
      </c>
      <c r="C7" s="100"/>
      <c r="D7" s="100" t="s">
        <v>479</v>
      </c>
    </row>
    <row r="8" spans="1:4" ht="14.25">
      <c r="A8" s="100" t="s">
        <v>248</v>
      </c>
      <c r="B8" s="100" t="s">
        <v>249</v>
      </c>
      <c r="C8" s="100"/>
      <c r="D8" s="100" t="s">
        <v>250</v>
      </c>
    </row>
    <row r="9" spans="1:4" ht="14.25">
      <c r="A9" s="763" t="s">
        <v>259</v>
      </c>
      <c r="B9" s="764"/>
      <c r="C9" s="101"/>
      <c r="D9" s="101"/>
    </row>
    <row r="10" spans="1:4" ht="14.25">
      <c r="A10" s="101"/>
      <c r="B10" s="101" t="s">
        <v>260</v>
      </c>
      <c r="C10" s="102">
        <v>2593529</v>
      </c>
      <c r="D10" s="102"/>
    </row>
    <row r="11" spans="1:4" ht="14.25">
      <c r="A11" s="101"/>
      <c r="B11" s="101" t="s">
        <v>252</v>
      </c>
      <c r="C11" s="102">
        <v>700253</v>
      </c>
      <c r="D11" s="102">
        <f>SUM(C10:C11)</f>
        <v>3293782</v>
      </c>
    </row>
    <row r="12" spans="1:4" ht="14.25">
      <c r="A12" s="763" t="s">
        <v>261</v>
      </c>
      <c r="B12" s="764"/>
      <c r="C12" s="102"/>
      <c r="D12" s="102"/>
    </row>
    <row r="13" spans="1:4" ht="14.25">
      <c r="A13" s="101"/>
      <c r="B13" s="101" t="s">
        <v>262</v>
      </c>
      <c r="C13" s="102">
        <v>7074817</v>
      </c>
      <c r="D13" s="102"/>
    </row>
    <row r="14" spans="1:4" ht="14.25">
      <c r="A14" s="101"/>
      <c r="B14" s="101" t="s">
        <v>252</v>
      </c>
      <c r="C14" s="102">
        <v>1910203</v>
      </c>
      <c r="D14" s="102">
        <f>SUM(C13:C14)</f>
        <v>8985020</v>
      </c>
    </row>
    <row r="15" spans="1:4" ht="14.25">
      <c r="A15" s="763" t="s">
        <v>266</v>
      </c>
      <c r="B15" s="764"/>
      <c r="C15" s="102"/>
      <c r="D15" s="102"/>
    </row>
    <row r="16" spans="1:4" ht="14.25">
      <c r="A16" s="101"/>
      <c r="B16" s="101" t="s">
        <v>267</v>
      </c>
      <c r="C16" s="102">
        <v>0</v>
      </c>
      <c r="D16" s="102"/>
    </row>
    <row r="17" spans="1:4" ht="14.25">
      <c r="A17" s="101"/>
      <c r="B17" s="101" t="s">
        <v>252</v>
      </c>
      <c r="C17" s="102">
        <v>0</v>
      </c>
      <c r="D17" s="102">
        <f>SUM(C16:C17)</f>
        <v>0</v>
      </c>
    </row>
    <row r="18" spans="1:4" ht="14.25">
      <c r="A18" s="763" t="s">
        <v>270</v>
      </c>
      <c r="B18" s="764"/>
      <c r="C18" s="102"/>
      <c r="D18" s="102"/>
    </row>
    <row r="19" spans="1:4" ht="14.25">
      <c r="A19" s="101"/>
      <c r="B19" s="101" t="s">
        <v>264</v>
      </c>
      <c r="C19" s="102">
        <v>1865678</v>
      </c>
      <c r="D19" s="102"/>
    </row>
    <row r="20" spans="1:4" ht="14.25">
      <c r="A20" s="101"/>
      <c r="B20" s="101" t="s">
        <v>252</v>
      </c>
      <c r="C20" s="102">
        <v>479730</v>
      </c>
      <c r="D20" s="102">
        <f>SUM(C19:C20)</f>
        <v>2345408</v>
      </c>
    </row>
    <row r="21" spans="1:4" ht="14.25">
      <c r="A21" s="763" t="s">
        <v>271</v>
      </c>
      <c r="B21" s="764"/>
      <c r="C21" s="102"/>
      <c r="D21" s="102"/>
    </row>
    <row r="22" spans="1:4" ht="14.25">
      <c r="A22" s="101"/>
      <c r="B22" s="101" t="s">
        <v>264</v>
      </c>
      <c r="C22" s="102">
        <v>0</v>
      </c>
      <c r="D22" s="102"/>
    </row>
    <row r="23" spans="1:4" ht="14.25">
      <c r="A23" s="101"/>
      <c r="B23" s="101" t="s">
        <v>252</v>
      </c>
      <c r="C23" s="102">
        <v>0</v>
      </c>
      <c r="D23" s="102">
        <f>SUM(C22:C23)</f>
        <v>0</v>
      </c>
    </row>
    <row r="24" spans="1:4" ht="14.25">
      <c r="A24" s="101" t="s">
        <v>477</v>
      </c>
      <c r="B24" s="101" t="s">
        <v>478</v>
      </c>
      <c r="C24" s="102">
        <v>140000</v>
      </c>
      <c r="D24" s="102"/>
    </row>
    <row r="25" spans="1:4" ht="14.25">
      <c r="A25" s="101"/>
      <c r="B25" s="101"/>
      <c r="C25" s="102">
        <v>37800</v>
      </c>
      <c r="D25" s="102">
        <f>SUM(C24:C25)</f>
        <v>177800</v>
      </c>
    </row>
    <row r="26" spans="1:4" ht="14.25">
      <c r="A26" s="101"/>
      <c r="B26" s="101"/>
      <c r="C26" s="102"/>
      <c r="D26" s="102"/>
    </row>
    <row r="27" spans="1:4" ht="14.25">
      <c r="A27" s="101"/>
      <c r="B27" s="101"/>
      <c r="C27" s="102"/>
      <c r="D27" s="102"/>
    </row>
    <row r="28" spans="1:4" ht="14.25">
      <c r="A28" s="103"/>
      <c r="B28" s="103"/>
      <c r="C28" s="104"/>
      <c r="D28" s="105"/>
    </row>
    <row r="29" spans="1:5" ht="15">
      <c r="A29" s="106"/>
      <c r="B29" s="106" t="s">
        <v>258</v>
      </c>
      <c r="C29" s="107"/>
      <c r="D29" s="108">
        <f>SUM(D10:D28)</f>
        <v>14802010</v>
      </c>
      <c r="E29">
        <v>14802010</v>
      </c>
    </row>
  </sheetData>
  <sheetProtection/>
  <mergeCells count="8">
    <mergeCell ref="A21:B21"/>
    <mergeCell ref="A2:D2"/>
    <mergeCell ref="A3:C3"/>
    <mergeCell ref="A4:C4"/>
    <mergeCell ref="A9:B9"/>
    <mergeCell ref="A12:B12"/>
    <mergeCell ref="A15:B15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25.75390625" style="0" customWidth="1"/>
    <col min="2" max="2" width="12.75390625" style="0" customWidth="1"/>
    <col min="3" max="3" width="22.125" style="0" customWidth="1"/>
  </cols>
  <sheetData>
    <row r="3" spans="1:4" ht="43.5" customHeight="1">
      <c r="A3" s="768" t="s">
        <v>888</v>
      </c>
      <c r="B3" s="769"/>
      <c r="C3" s="769"/>
      <c r="D3" s="769"/>
    </row>
    <row r="4" spans="1:4" ht="14.25">
      <c r="A4" s="767"/>
      <c r="B4" s="767"/>
      <c r="C4" s="767"/>
      <c r="D4" s="760"/>
    </row>
    <row r="7" ht="14.25">
      <c r="A7" s="109" t="s">
        <v>168</v>
      </c>
    </row>
    <row r="8" spans="1:4" ht="59.25" customHeight="1">
      <c r="A8" s="109" t="s">
        <v>272</v>
      </c>
      <c r="B8" s="72"/>
      <c r="C8" s="72">
        <v>2141166</v>
      </c>
      <c r="D8" s="72"/>
    </row>
    <row r="9" spans="1:4" ht="31.5" customHeight="1">
      <c r="A9" s="110" t="s">
        <v>169</v>
      </c>
      <c r="B9" s="72"/>
      <c r="C9" s="72">
        <v>232000</v>
      </c>
      <c r="D9" s="72"/>
    </row>
    <row r="10" spans="1:4" ht="31.5" customHeight="1">
      <c r="A10" s="111" t="s">
        <v>77</v>
      </c>
      <c r="B10" s="72"/>
      <c r="C10" s="72"/>
      <c r="D10" s="72"/>
    </row>
    <row r="11" spans="1:4" ht="31.5" customHeight="1">
      <c r="A11" s="112" t="s">
        <v>170</v>
      </c>
      <c r="B11" s="113"/>
      <c r="C11" s="113">
        <f>SUM(C8:C10)</f>
        <v>2373166</v>
      </c>
      <c r="D11" s="72"/>
    </row>
    <row r="12" ht="31.5" customHeight="1"/>
    <row r="13" spans="1:3" ht="73.5" customHeight="1">
      <c r="A13" s="114" t="s">
        <v>677</v>
      </c>
      <c r="C13" s="72">
        <v>247500</v>
      </c>
    </row>
    <row r="14" spans="1:3" ht="57" customHeight="1">
      <c r="A14" s="114" t="s">
        <v>273</v>
      </c>
      <c r="C14" s="72">
        <v>15658</v>
      </c>
    </row>
    <row r="15" spans="1:3" ht="31.5" customHeight="1">
      <c r="A15" s="115" t="s">
        <v>258</v>
      </c>
      <c r="B15" s="116"/>
      <c r="C15" s="113">
        <f>SUM(C13:C14)</f>
        <v>263158</v>
      </c>
    </row>
    <row r="16" ht="31.5" customHeight="1">
      <c r="C16" s="72"/>
    </row>
    <row r="17" ht="31.5" customHeight="1">
      <c r="C17" s="72"/>
    </row>
    <row r="18" spans="1:3" ht="31.5" customHeight="1">
      <c r="A18" s="114" t="s">
        <v>265</v>
      </c>
      <c r="C18" s="72">
        <f>C11+C15</f>
        <v>2636324</v>
      </c>
    </row>
  </sheetData>
  <sheetProtection/>
  <mergeCells count="2">
    <mergeCell ref="A4:D4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7"/>
  <sheetViews>
    <sheetView zoomScalePageLayoutView="0" workbookViewId="0" topLeftCell="A1">
      <selection activeCell="E2" sqref="E2"/>
    </sheetView>
  </sheetViews>
  <sheetFormatPr defaultColWidth="9.00390625" defaultRowHeight="14.25"/>
  <cols>
    <col min="2" max="2" width="21.25390625" style="0" customWidth="1"/>
    <col min="3" max="3" width="13.25390625" style="0" customWidth="1"/>
    <col min="4" max="4" width="12.75390625" style="0" customWidth="1"/>
    <col min="5" max="5" width="13.125" style="0" bestFit="1" customWidth="1"/>
  </cols>
  <sheetData>
    <row r="1" spans="1:2" ht="14.25">
      <c r="A1" t="s">
        <v>868</v>
      </c>
      <c r="B1" t="s">
        <v>869</v>
      </c>
    </row>
    <row r="3" spans="1:5" ht="47.25" customHeight="1">
      <c r="A3" s="775" t="s">
        <v>0</v>
      </c>
      <c r="B3" s="773"/>
      <c r="C3" s="773"/>
      <c r="D3" s="773"/>
      <c r="E3" s="773"/>
    </row>
    <row r="4" spans="1:5" ht="21">
      <c r="A4" s="198" t="s">
        <v>1</v>
      </c>
      <c r="B4" s="198" t="s">
        <v>2</v>
      </c>
      <c r="C4" s="198" t="s">
        <v>3</v>
      </c>
      <c r="D4" s="198" t="s">
        <v>480</v>
      </c>
      <c r="E4" s="198" t="s">
        <v>672</v>
      </c>
    </row>
    <row r="5" spans="1:5" ht="52.5">
      <c r="A5" s="240" t="s">
        <v>497</v>
      </c>
      <c r="B5" s="240" t="s">
        <v>486</v>
      </c>
      <c r="C5" s="241">
        <v>0</v>
      </c>
      <c r="D5" s="241">
        <v>118000</v>
      </c>
      <c r="E5" s="241">
        <v>117605</v>
      </c>
    </row>
    <row r="6" spans="1:5" ht="21">
      <c r="A6" s="240" t="s">
        <v>498</v>
      </c>
      <c r="B6" s="240" t="s">
        <v>499</v>
      </c>
      <c r="C6" s="241">
        <v>50000</v>
      </c>
      <c r="D6" s="241">
        <v>0</v>
      </c>
      <c r="E6" s="241">
        <v>0</v>
      </c>
    </row>
    <row r="7" spans="1:5" ht="14.25">
      <c r="A7" s="240" t="s">
        <v>500</v>
      </c>
      <c r="B7" s="240" t="s">
        <v>501</v>
      </c>
      <c r="C7" s="241">
        <v>260000</v>
      </c>
      <c r="D7" s="241">
        <v>0</v>
      </c>
      <c r="E7" s="241">
        <v>0</v>
      </c>
    </row>
    <row r="8" spans="1:5" ht="21">
      <c r="A8" s="240" t="s">
        <v>502</v>
      </c>
      <c r="B8" s="240" t="s">
        <v>122</v>
      </c>
      <c r="C8" s="241">
        <v>120000</v>
      </c>
      <c r="D8" s="241">
        <v>117000</v>
      </c>
      <c r="E8" s="241">
        <v>116400</v>
      </c>
    </row>
    <row r="9" spans="1:5" ht="21">
      <c r="A9" s="240" t="s">
        <v>503</v>
      </c>
      <c r="B9" s="240" t="s">
        <v>504</v>
      </c>
      <c r="C9" s="241">
        <v>0</v>
      </c>
      <c r="D9" s="241">
        <v>42100</v>
      </c>
      <c r="E9" s="241">
        <v>42028</v>
      </c>
    </row>
    <row r="10" spans="1:5" ht="31.5">
      <c r="A10" s="240" t="s">
        <v>505</v>
      </c>
      <c r="B10" s="240" t="s">
        <v>506</v>
      </c>
      <c r="C10" s="241">
        <v>0</v>
      </c>
      <c r="D10" s="241">
        <v>266000</v>
      </c>
      <c r="E10" s="241">
        <v>265103</v>
      </c>
    </row>
    <row r="11" spans="1:5" ht="14.25">
      <c r="A11" s="240" t="s">
        <v>507</v>
      </c>
      <c r="B11" s="240" t="s">
        <v>508</v>
      </c>
      <c r="C11" s="241">
        <v>35000</v>
      </c>
      <c r="D11" s="241">
        <v>273000</v>
      </c>
      <c r="E11" s="241">
        <v>272891</v>
      </c>
    </row>
    <row r="12" spans="1:5" ht="21">
      <c r="A12" s="240" t="s">
        <v>509</v>
      </c>
      <c r="B12" s="240" t="s">
        <v>510</v>
      </c>
      <c r="C12" s="241">
        <v>80000</v>
      </c>
      <c r="D12" s="241">
        <v>83000</v>
      </c>
      <c r="E12" s="241">
        <v>82926</v>
      </c>
    </row>
    <row r="13" spans="1:5" ht="31.5">
      <c r="A13" s="240" t="s">
        <v>511</v>
      </c>
      <c r="B13" s="240" t="s">
        <v>512</v>
      </c>
      <c r="C13" s="241">
        <v>10000</v>
      </c>
      <c r="D13" s="241">
        <v>0</v>
      </c>
      <c r="E13" s="241">
        <v>0</v>
      </c>
    </row>
    <row r="14" spans="1:5" ht="21">
      <c r="A14" s="240" t="s">
        <v>513</v>
      </c>
      <c r="B14" s="240" t="s">
        <v>514</v>
      </c>
      <c r="C14" s="241">
        <v>0</v>
      </c>
      <c r="D14" s="241">
        <v>1000</v>
      </c>
      <c r="E14" s="241">
        <v>516</v>
      </c>
    </row>
    <row r="15" spans="1:5" ht="14.25">
      <c r="A15" s="240" t="s">
        <v>515</v>
      </c>
      <c r="B15" s="240" t="s">
        <v>516</v>
      </c>
      <c r="C15" s="241">
        <v>20000</v>
      </c>
      <c r="D15" s="241">
        <v>35000</v>
      </c>
      <c r="E15" s="241">
        <v>34605</v>
      </c>
    </row>
    <row r="16" spans="1:5" ht="42">
      <c r="A16" s="240" t="s">
        <v>517</v>
      </c>
      <c r="B16" s="240" t="s">
        <v>518</v>
      </c>
      <c r="C16" s="241">
        <v>0</v>
      </c>
      <c r="D16" s="241">
        <v>1000</v>
      </c>
      <c r="E16" s="241">
        <v>24</v>
      </c>
    </row>
    <row r="17" spans="1:5" ht="14.25">
      <c r="A17" s="240" t="s">
        <v>648</v>
      </c>
      <c r="B17" s="240" t="s">
        <v>649</v>
      </c>
      <c r="C17" s="241">
        <v>0</v>
      </c>
      <c r="D17" s="241">
        <v>1416000</v>
      </c>
      <c r="E17" s="241">
        <v>1415721</v>
      </c>
    </row>
    <row r="18" spans="1:5" ht="52.5">
      <c r="A18" s="240" t="s">
        <v>650</v>
      </c>
      <c r="B18" s="240" t="s">
        <v>651</v>
      </c>
      <c r="C18" s="241">
        <v>0</v>
      </c>
      <c r="D18" s="241">
        <v>107000</v>
      </c>
      <c r="E18" s="241">
        <v>0</v>
      </c>
    </row>
    <row r="19" spans="1:5" ht="42">
      <c r="A19" s="240" t="s">
        <v>519</v>
      </c>
      <c r="B19" s="240" t="s">
        <v>520</v>
      </c>
      <c r="C19" s="241">
        <v>150000</v>
      </c>
      <c r="D19" s="241">
        <v>0</v>
      </c>
      <c r="E19" s="241">
        <v>0</v>
      </c>
    </row>
    <row r="20" spans="1:5" ht="42">
      <c r="A20" s="240" t="s">
        <v>652</v>
      </c>
      <c r="B20" s="240" t="s">
        <v>653</v>
      </c>
      <c r="C20" s="241">
        <v>0</v>
      </c>
      <c r="D20" s="241">
        <v>300580</v>
      </c>
      <c r="E20" s="241">
        <v>0</v>
      </c>
    </row>
    <row r="21" spans="1:5" ht="21">
      <c r="A21" s="242" t="s">
        <v>123</v>
      </c>
      <c r="B21" s="206"/>
      <c r="C21" s="243">
        <v>725000</v>
      </c>
      <c r="D21" s="243">
        <v>2759680</v>
      </c>
      <c r="E21" s="243">
        <v>2347819</v>
      </c>
    </row>
    <row r="22" spans="1:5" ht="21">
      <c r="A22" s="240" t="s">
        <v>4</v>
      </c>
      <c r="B22" s="240" t="s">
        <v>523</v>
      </c>
      <c r="C22" s="241">
        <v>666000</v>
      </c>
      <c r="D22" s="241">
        <v>726685</v>
      </c>
      <c r="E22" s="241">
        <v>703033</v>
      </c>
    </row>
    <row r="23" spans="1:5" ht="14.25">
      <c r="A23" s="240" t="s">
        <v>6</v>
      </c>
      <c r="B23" s="240" t="s">
        <v>524</v>
      </c>
      <c r="C23" s="241">
        <v>48000</v>
      </c>
      <c r="D23" s="241">
        <v>48000</v>
      </c>
      <c r="E23" s="241">
        <v>44000</v>
      </c>
    </row>
    <row r="24" spans="1:5" ht="21">
      <c r="A24" s="240" t="s">
        <v>8</v>
      </c>
      <c r="B24" s="240" t="s">
        <v>9</v>
      </c>
      <c r="C24" s="241">
        <v>2064000</v>
      </c>
      <c r="D24" s="241">
        <v>2065000</v>
      </c>
      <c r="E24" s="241">
        <v>2064144</v>
      </c>
    </row>
    <row r="25" spans="1:5" ht="14.25">
      <c r="A25" s="240" t="s">
        <v>12</v>
      </c>
      <c r="B25" s="240" t="s">
        <v>13</v>
      </c>
      <c r="C25" s="241">
        <v>740000</v>
      </c>
      <c r="D25" s="241">
        <v>674000</v>
      </c>
      <c r="E25" s="241">
        <v>673370</v>
      </c>
    </row>
    <row r="26" spans="1:5" ht="14.25">
      <c r="A26" s="240" t="s">
        <v>14</v>
      </c>
      <c r="B26" s="240" t="s">
        <v>15</v>
      </c>
      <c r="C26" s="241">
        <v>8000</v>
      </c>
      <c r="D26" s="241">
        <v>8000</v>
      </c>
      <c r="E26" s="241">
        <v>7331</v>
      </c>
    </row>
    <row r="27" spans="1:5" ht="14.25">
      <c r="A27" s="240" t="s">
        <v>16</v>
      </c>
      <c r="B27" s="240" t="s">
        <v>17</v>
      </c>
      <c r="C27" s="241">
        <v>0</v>
      </c>
      <c r="D27" s="241">
        <v>17150</v>
      </c>
      <c r="E27" s="241">
        <v>17150</v>
      </c>
    </row>
    <row r="28" spans="1:5" ht="14.25">
      <c r="A28" s="240" t="s">
        <v>18</v>
      </c>
      <c r="B28" s="240" t="s">
        <v>19</v>
      </c>
      <c r="C28" s="241">
        <v>9000</v>
      </c>
      <c r="D28" s="241">
        <v>8000</v>
      </c>
      <c r="E28" s="241">
        <v>7854</v>
      </c>
    </row>
    <row r="29" spans="1:5" ht="14.25">
      <c r="A29" s="240" t="s">
        <v>20</v>
      </c>
      <c r="B29" s="240" t="s">
        <v>525</v>
      </c>
      <c r="C29" s="241">
        <v>50000</v>
      </c>
      <c r="D29" s="241">
        <v>12000</v>
      </c>
      <c r="E29" s="241">
        <v>11706</v>
      </c>
    </row>
    <row r="30" spans="1:5" ht="21">
      <c r="A30" s="240" t="s">
        <v>24</v>
      </c>
      <c r="B30" s="240" t="s">
        <v>526</v>
      </c>
      <c r="C30" s="241">
        <v>80000</v>
      </c>
      <c r="D30" s="241">
        <v>48000</v>
      </c>
      <c r="E30" s="241">
        <v>47407</v>
      </c>
    </row>
    <row r="31" spans="1:5" ht="14.25">
      <c r="A31" s="240" t="s">
        <v>26</v>
      </c>
      <c r="B31" s="240" t="s">
        <v>527</v>
      </c>
      <c r="C31" s="241">
        <v>10000</v>
      </c>
      <c r="D31" s="241">
        <v>10000</v>
      </c>
      <c r="E31" s="241">
        <v>9441</v>
      </c>
    </row>
    <row r="32" spans="1:5" ht="31.5">
      <c r="A32" s="240" t="s">
        <v>28</v>
      </c>
      <c r="B32" s="240" t="s">
        <v>528</v>
      </c>
      <c r="C32" s="241">
        <v>726455</v>
      </c>
      <c r="D32" s="241">
        <v>92000</v>
      </c>
      <c r="E32" s="241">
        <v>91898</v>
      </c>
    </row>
    <row r="33" spans="1:5" ht="14.25">
      <c r="A33" s="240" t="s">
        <v>32</v>
      </c>
      <c r="B33" s="240" t="s">
        <v>529</v>
      </c>
      <c r="C33" s="241">
        <v>80000</v>
      </c>
      <c r="D33" s="241">
        <v>70000</v>
      </c>
      <c r="E33" s="241">
        <v>69665</v>
      </c>
    </row>
    <row r="34" spans="1:5" ht="21">
      <c r="A34" s="240" t="s">
        <v>38</v>
      </c>
      <c r="B34" s="240" t="s">
        <v>530</v>
      </c>
      <c r="C34" s="241">
        <v>420000</v>
      </c>
      <c r="D34" s="241">
        <v>318000</v>
      </c>
      <c r="E34" s="241">
        <v>317395</v>
      </c>
    </row>
    <row r="35" spans="1:5" ht="14.25">
      <c r="A35" s="240" t="s">
        <v>40</v>
      </c>
      <c r="B35" s="240" t="s">
        <v>531</v>
      </c>
      <c r="C35" s="241">
        <v>250000</v>
      </c>
      <c r="D35" s="241">
        <v>101000</v>
      </c>
      <c r="E35" s="241">
        <v>100513</v>
      </c>
    </row>
    <row r="36" spans="1:5" ht="14.25">
      <c r="A36" s="240" t="s">
        <v>42</v>
      </c>
      <c r="B36" s="240" t="s">
        <v>532</v>
      </c>
      <c r="C36" s="241">
        <v>400000</v>
      </c>
      <c r="D36" s="241">
        <v>666000</v>
      </c>
      <c r="E36" s="241">
        <v>665832</v>
      </c>
    </row>
    <row r="37" spans="1:5" ht="14.25">
      <c r="A37" s="240" t="s">
        <v>44</v>
      </c>
      <c r="B37" s="240" t="s">
        <v>533</v>
      </c>
      <c r="C37" s="241">
        <v>25000</v>
      </c>
      <c r="D37" s="241">
        <v>20000</v>
      </c>
      <c r="E37" s="241">
        <v>4816</v>
      </c>
    </row>
    <row r="38" spans="1:5" ht="21">
      <c r="A38" s="240" t="s">
        <v>46</v>
      </c>
      <c r="B38" s="240" t="s">
        <v>534</v>
      </c>
      <c r="C38" s="241">
        <v>35000</v>
      </c>
      <c r="D38" s="241">
        <v>45000</v>
      </c>
      <c r="E38" s="241">
        <v>44719</v>
      </c>
    </row>
    <row r="39" spans="1:5" ht="21">
      <c r="A39" s="240" t="s">
        <v>48</v>
      </c>
      <c r="B39" s="240" t="s">
        <v>49</v>
      </c>
      <c r="C39" s="241">
        <v>420000</v>
      </c>
      <c r="D39" s="241">
        <v>545000</v>
      </c>
      <c r="E39" s="241">
        <v>531900</v>
      </c>
    </row>
    <row r="40" spans="1:5" ht="21">
      <c r="A40" s="240" t="s">
        <v>52</v>
      </c>
      <c r="B40" s="240" t="s">
        <v>536</v>
      </c>
      <c r="C40" s="241">
        <v>120000</v>
      </c>
      <c r="D40" s="241">
        <v>60000</v>
      </c>
      <c r="E40" s="241">
        <v>60000</v>
      </c>
    </row>
    <row r="41" spans="1:5" ht="14.25">
      <c r="A41" s="240" t="s">
        <v>56</v>
      </c>
      <c r="B41" s="240" t="s">
        <v>57</v>
      </c>
      <c r="C41" s="241">
        <v>200000</v>
      </c>
      <c r="D41" s="241">
        <v>205000</v>
      </c>
      <c r="E41" s="241">
        <v>186335</v>
      </c>
    </row>
    <row r="42" spans="1:5" ht="14.25">
      <c r="A42" s="240" t="s">
        <v>58</v>
      </c>
      <c r="B42" s="240" t="s">
        <v>537</v>
      </c>
      <c r="C42" s="241">
        <v>90000</v>
      </c>
      <c r="D42" s="241">
        <v>115000</v>
      </c>
      <c r="E42" s="241">
        <v>114779</v>
      </c>
    </row>
    <row r="43" spans="1:5" ht="21">
      <c r="A43" s="240" t="s">
        <v>60</v>
      </c>
      <c r="B43" s="240" t="s">
        <v>538</v>
      </c>
      <c r="C43" s="241">
        <v>10000</v>
      </c>
      <c r="D43" s="241">
        <v>0</v>
      </c>
      <c r="E43" s="241">
        <v>0</v>
      </c>
    </row>
    <row r="44" spans="1:5" ht="21">
      <c r="A44" s="240" t="s">
        <v>63</v>
      </c>
      <c r="B44" s="240" t="s">
        <v>539</v>
      </c>
      <c r="C44" s="241">
        <v>900000</v>
      </c>
      <c r="D44" s="241">
        <v>778000</v>
      </c>
      <c r="E44" s="241">
        <v>777217</v>
      </c>
    </row>
    <row r="45" spans="1:5" ht="21">
      <c r="A45" s="240" t="s">
        <v>65</v>
      </c>
      <c r="B45" s="240" t="s">
        <v>540</v>
      </c>
      <c r="C45" s="241">
        <v>275000</v>
      </c>
      <c r="D45" s="241">
        <v>159000</v>
      </c>
      <c r="E45" s="241">
        <v>158000</v>
      </c>
    </row>
    <row r="46" spans="1:5" ht="31.5">
      <c r="A46" s="240" t="s">
        <v>67</v>
      </c>
      <c r="B46" s="240" t="s">
        <v>541</v>
      </c>
      <c r="C46" s="241">
        <v>800000</v>
      </c>
      <c r="D46" s="241">
        <v>547000</v>
      </c>
      <c r="E46" s="241">
        <v>540947</v>
      </c>
    </row>
    <row r="47" spans="1:5" ht="21">
      <c r="A47" s="240" t="s">
        <v>542</v>
      </c>
      <c r="B47" s="240" t="s">
        <v>543</v>
      </c>
      <c r="C47" s="241">
        <v>800000</v>
      </c>
      <c r="D47" s="241">
        <v>1720000</v>
      </c>
      <c r="E47" s="241">
        <v>1720000</v>
      </c>
    </row>
    <row r="48" spans="1:5" ht="14.25">
      <c r="A48" s="240" t="s">
        <v>70</v>
      </c>
      <c r="B48" s="240" t="s">
        <v>544</v>
      </c>
      <c r="C48" s="241">
        <v>150000</v>
      </c>
      <c r="D48" s="241">
        <v>150000</v>
      </c>
      <c r="E48" s="241">
        <v>0</v>
      </c>
    </row>
    <row r="49" spans="1:5" ht="21">
      <c r="A49" s="240" t="s">
        <v>545</v>
      </c>
      <c r="B49" s="240" t="s">
        <v>546</v>
      </c>
      <c r="C49" s="241">
        <v>0</v>
      </c>
      <c r="D49" s="241">
        <v>1000</v>
      </c>
      <c r="E49" s="241">
        <v>90</v>
      </c>
    </row>
    <row r="50" spans="1:5" ht="42">
      <c r="A50" s="240" t="s">
        <v>80</v>
      </c>
      <c r="B50" s="240" t="s">
        <v>81</v>
      </c>
      <c r="C50" s="241">
        <v>362000</v>
      </c>
      <c r="D50" s="241">
        <v>0</v>
      </c>
      <c r="E50" s="241">
        <v>0</v>
      </c>
    </row>
    <row r="51" spans="1:5" ht="21">
      <c r="A51" s="240" t="s">
        <v>654</v>
      </c>
      <c r="B51" s="240" t="s">
        <v>655</v>
      </c>
      <c r="C51" s="241">
        <v>0</v>
      </c>
      <c r="D51" s="241">
        <v>87000</v>
      </c>
      <c r="E51" s="241">
        <v>0</v>
      </c>
    </row>
    <row r="52" spans="1:5" ht="21">
      <c r="A52" s="240" t="s">
        <v>92</v>
      </c>
      <c r="B52" s="240" t="s">
        <v>93</v>
      </c>
      <c r="C52" s="241">
        <v>300000</v>
      </c>
      <c r="D52" s="241">
        <v>159000</v>
      </c>
      <c r="E52" s="241">
        <v>86413</v>
      </c>
    </row>
    <row r="53" spans="1:5" ht="31.5">
      <c r="A53" s="240" t="s">
        <v>94</v>
      </c>
      <c r="B53" s="240" t="s">
        <v>548</v>
      </c>
      <c r="C53" s="241">
        <v>81000</v>
      </c>
      <c r="D53" s="241">
        <v>24000</v>
      </c>
      <c r="E53" s="241">
        <v>23337</v>
      </c>
    </row>
    <row r="54" spans="1:5" ht="14.25">
      <c r="A54" s="240" t="s">
        <v>549</v>
      </c>
      <c r="B54" s="240" t="s">
        <v>656</v>
      </c>
      <c r="C54" s="241">
        <v>0</v>
      </c>
      <c r="D54" s="241">
        <v>140000</v>
      </c>
      <c r="E54" s="241">
        <v>140000</v>
      </c>
    </row>
    <row r="55" spans="1:5" ht="31.5">
      <c r="A55" s="240" t="s">
        <v>551</v>
      </c>
      <c r="B55" s="240" t="s">
        <v>657</v>
      </c>
      <c r="C55" s="241">
        <v>0</v>
      </c>
      <c r="D55" s="241">
        <v>38000</v>
      </c>
      <c r="E55" s="241">
        <v>37800</v>
      </c>
    </row>
    <row r="56" spans="1:5" ht="21">
      <c r="A56" s="242" t="s">
        <v>96</v>
      </c>
      <c r="B56" s="206"/>
      <c r="C56" s="243">
        <v>10119455</v>
      </c>
      <c r="D56" s="243">
        <f>SUM(D22:D55)</f>
        <v>9656835</v>
      </c>
      <c r="E56" s="243">
        <f>SUM(E22:E55)</f>
        <v>9257092</v>
      </c>
    </row>
    <row r="57" spans="1:5" ht="30" customHeight="1">
      <c r="A57" s="770" t="s">
        <v>97</v>
      </c>
      <c r="B57" s="771"/>
      <c r="C57" s="771"/>
      <c r="D57" s="771"/>
      <c r="E57" s="771"/>
    </row>
    <row r="58" spans="1:5" ht="21">
      <c r="A58" s="198" t="s">
        <v>1</v>
      </c>
      <c r="B58" s="198" t="s">
        <v>2</v>
      </c>
      <c r="C58" s="198" t="s">
        <v>3</v>
      </c>
      <c r="D58" s="198" t="s">
        <v>480</v>
      </c>
      <c r="E58" s="198" t="s">
        <v>672</v>
      </c>
    </row>
    <row r="59" spans="1:5" ht="21">
      <c r="A59" s="240" t="s">
        <v>502</v>
      </c>
      <c r="B59" s="240" t="s">
        <v>122</v>
      </c>
      <c r="C59" s="241">
        <v>100000</v>
      </c>
      <c r="D59" s="241">
        <v>105000</v>
      </c>
      <c r="E59" s="241">
        <v>105000</v>
      </c>
    </row>
    <row r="60" spans="1:5" ht="21">
      <c r="A60" s="242" t="s">
        <v>123</v>
      </c>
      <c r="B60" s="206"/>
      <c r="C60" s="243">
        <v>100000</v>
      </c>
      <c r="D60" s="243">
        <v>105000</v>
      </c>
      <c r="E60" s="243">
        <v>105000</v>
      </c>
    </row>
    <row r="61" spans="1:5" ht="14.25">
      <c r="A61" s="240" t="s">
        <v>553</v>
      </c>
      <c r="B61" s="240" t="s">
        <v>554</v>
      </c>
      <c r="C61" s="241">
        <v>100000</v>
      </c>
      <c r="D61" s="241">
        <v>24000</v>
      </c>
      <c r="E61" s="241">
        <v>23899</v>
      </c>
    </row>
    <row r="62" spans="1:5" ht="31.5">
      <c r="A62" s="240" t="s">
        <v>28</v>
      </c>
      <c r="B62" s="240" t="s">
        <v>528</v>
      </c>
      <c r="C62" s="241">
        <v>50000</v>
      </c>
      <c r="D62" s="241">
        <v>19000</v>
      </c>
      <c r="E62" s="241">
        <v>18600</v>
      </c>
    </row>
    <row r="63" spans="1:5" ht="14.25">
      <c r="A63" s="240" t="s">
        <v>40</v>
      </c>
      <c r="B63" s="240" t="s">
        <v>531</v>
      </c>
      <c r="C63" s="241">
        <v>10000</v>
      </c>
      <c r="D63" s="241">
        <v>2000</v>
      </c>
      <c r="E63" s="241">
        <v>1426</v>
      </c>
    </row>
    <row r="64" spans="1:5" ht="14.25">
      <c r="A64" s="240" t="s">
        <v>44</v>
      </c>
      <c r="B64" s="240" t="s">
        <v>533</v>
      </c>
      <c r="C64" s="241">
        <v>10000</v>
      </c>
      <c r="D64" s="241">
        <v>24000</v>
      </c>
      <c r="E64" s="241">
        <v>23440</v>
      </c>
    </row>
    <row r="65" spans="1:5" ht="21">
      <c r="A65" s="240" t="s">
        <v>48</v>
      </c>
      <c r="B65" s="240" t="s">
        <v>49</v>
      </c>
      <c r="C65" s="241">
        <v>100000</v>
      </c>
      <c r="D65" s="241">
        <v>56000</v>
      </c>
      <c r="E65" s="241">
        <v>55118</v>
      </c>
    </row>
    <row r="66" spans="1:5" ht="14.25">
      <c r="A66" s="240" t="s">
        <v>58</v>
      </c>
      <c r="B66" s="240" t="s">
        <v>537</v>
      </c>
      <c r="C66" s="241">
        <v>270000</v>
      </c>
      <c r="D66" s="241">
        <v>210000</v>
      </c>
      <c r="E66" s="241">
        <v>210000</v>
      </c>
    </row>
    <row r="67" spans="1:5" ht="21">
      <c r="A67" s="240" t="s">
        <v>65</v>
      </c>
      <c r="B67" s="240" t="s">
        <v>540</v>
      </c>
      <c r="C67" s="241">
        <v>50000</v>
      </c>
      <c r="D67" s="241">
        <v>50000</v>
      </c>
      <c r="E67" s="241">
        <v>0</v>
      </c>
    </row>
    <row r="68" spans="1:5" ht="31.5">
      <c r="A68" s="240" t="s">
        <v>67</v>
      </c>
      <c r="B68" s="240" t="s">
        <v>68</v>
      </c>
      <c r="C68" s="241">
        <v>160000</v>
      </c>
      <c r="D68" s="241">
        <v>90000</v>
      </c>
      <c r="E68" s="241">
        <v>89772</v>
      </c>
    </row>
    <row r="69" spans="1:5" ht="21">
      <c r="A69" s="242" t="s">
        <v>96</v>
      </c>
      <c r="B69" s="206"/>
      <c r="C69" s="243">
        <v>750000</v>
      </c>
      <c r="D69" s="243">
        <v>475000</v>
      </c>
      <c r="E69" s="243">
        <v>422255</v>
      </c>
    </row>
    <row r="70" spans="1:5" ht="41.25" customHeight="1">
      <c r="A70" s="770" t="s">
        <v>99</v>
      </c>
      <c r="B70" s="771"/>
      <c r="C70" s="771"/>
      <c r="D70" s="771"/>
      <c r="E70" s="771"/>
    </row>
    <row r="71" spans="1:5" ht="21">
      <c r="A71" s="198" t="s">
        <v>1</v>
      </c>
      <c r="B71" s="198" t="s">
        <v>2</v>
      </c>
      <c r="C71" s="198" t="s">
        <v>3</v>
      </c>
      <c r="D71" s="198" t="s">
        <v>480</v>
      </c>
      <c r="E71" s="198" t="s">
        <v>672</v>
      </c>
    </row>
    <row r="72" spans="1:5" ht="21">
      <c r="A72" s="240" t="s">
        <v>502</v>
      </c>
      <c r="B72" s="240" t="s">
        <v>122</v>
      </c>
      <c r="C72" s="241">
        <v>640000</v>
      </c>
      <c r="D72" s="241">
        <v>240000</v>
      </c>
      <c r="E72" s="241">
        <v>240000</v>
      </c>
    </row>
    <row r="73" spans="1:5" ht="21">
      <c r="A73" s="242" t="s">
        <v>123</v>
      </c>
      <c r="B73" s="206"/>
      <c r="C73" s="243">
        <v>640000</v>
      </c>
      <c r="D73" s="243">
        <v>240000</v>
      </c>
      <c r="E73" s="243">
        <v>240000</v>
      </c>
    </row>
    <row r="74" spans="1:5" ht="31.5">
      <c r="A74" s="240" t="s">
        <v>28</v>
      </c>
      <c r="B74" s="240" t="s">
        <v>528</v>
      </c>
      <c r="C74" s="241">
        <v>50000</v>
      </c>
      <c r="D74" s="241">
        <v>50000</v>
      </c>
      <c r="E74" s="241">
        <v>0</v>
      </c>
    </row>
    <row r="75" spans="1:5" ht="14.25">
      <c r="A75" s="240" t="s">
        <v>40</v>
      </c>
      <c r="B75" s="240" t="s">
        <v>531</v>
      </c>
      <c r="C75" s="241">
        <v>70000</v>
      </c>
      <c r="D75" s="241">
        <v>13000</v>
      </c>
      <c r="E75" s="241">
        <v>12223</v>
      </c>
    </row>
    <row r="76" spans="1:5" ht="14.25">
      <c r="A76" s="240" t="s">
        <v>42</v>
      </c>
      <c r="B76" s="240" t="s">
        <v>532</v>
      </c>
      <c r="C76" s="241">
        <v>100000</v>
      </c>
      <c r="D76" s="241">
        <v>202000</v>
      </c>
      <c r="E76" s="241">
        <v>201869</v>
      </c>
    </row>
    <row r="77" spans="1:5" ht="14.25">
      <c r="A77" s="240" t="s">
        <v>44</v>
      </c>
      <c r="B77" s="240" t="s">
        <v>533</v>
      </c>
      <c r="C77" s="241">
        <v>10000</v>
      </c>
      <c r="D77" s="241">
        <v>57000</v>
      </c>
      <c r="E77" s="241">
        <v>56580</v>
      </c>
    </row>
    <row r="78" spans="1:5" ht="21">
      <c r="A78" s="240" t="s">
        <v>48</v>
      </c>
      <c r="B78" s="240" t="s">
        <v>49</v>
      </c>
      <c r="C78" s="241">
        <v>150000</v>
      </c>
      <c r="D78" s="241">
        <v>54000</v>
      </c>
      <c r="E78" s="241">
        <v>53945</v>
      </c>
    </row>
    <row r="79" spans="1:5" ht="14.25">
      <c r="A79" s="240" t="s">
        <v>555</v>
      </c>
      <c r="B79" s="240" t="s">
        <v>556</v>
      </c>
      <c r="C79" s="241">
        <v>50000</v>
      </c>
      <c r="D79" s="241">
        <v>50000</v>
      </c>
      <c r="E79" s="241">
        <v>0</v>
      </c>
    </row>
    <row r="80" spans="1:5" ht="14.25">
      <c r="A80" s="240" t="s">
        <v>56</v>
      </c>
      <c r="B80" s="240" t="s">
        <v>57</v>
      </c>
      <c r="C80" s="241">
        <v>60000</v>
      </c>
      <c r="D80" s="241">
        <v>71000</v>
      </c>
      <c r="E80" s="241">
        <v>70826</v>
      </c>
    </row>
    <row r="81" spans="1:5" ht="14.25">
      <c r="A81" s="240" t="s">
        <v>58</v>
      </c>
      <c r="B81" s="240" t="s">
        <v>537</v>
      </c>
      <c r="C81" s="241">
        <v>10000</v>
      </c>
      <c r="D81" s="241">
        <v>0</v>
      </c>
      <c r="E81" s="241">
        <v>0</v>
      </c>
    </row>
    <row r="82" spans="1:5" ht="31.5">
      <c r="A82" s="240" t="s">
        <v>67</v>
      </c>
      <c r="B82" s="240" t="s">
        <v>541</v>
      </c>
      <c r="C82" s="241">
        <v>120000</v>
      </c>
      <c r="D82" s="241">
        <v>99000</v>
      </c>
      <c r="E82" s="241">
        <v>98561</v>
      </c>
    </row>
    <row r="83" spans="1:5" ht="21">
      <c r="A83" s="242" t="s">
        <v>96</v>
      </c>
      <c r="B83" s="206"/>
      <c r="C83" s="243">
        <v>620000</v>
      </c>
      <c r="D83" s="243">
        <v>596000</v>
      </c>
      <c r="E83" s="243">
        <v>494004</v>
      </c>
    </row>
    <row r="84" spans="1:5" ht="33.75" customHeight="1">
      <c r="A84" s="770" t="s">
        <v>124</v>
      </c>
      <c r="B84" s="771"/>
      <c r="C84" s="771"/>
      <c r="D84" s="771"/>
      <c r="E84" s="771"/>
    </row>
    <row r="85" spans="1:5" ht="21">
      <c r="A85" s="198" t="s">
        <v>1</v>
      </c>
      <c r="B85" s="198" t="s">
        <v>2</v>
      </c>
      <c r="C85" s="198" t="s">
        <v>3</v>
      </c>
      <c r="D85" s="198" t="s">
        <v>480</v>
      </c>
      <c r="E85" s="198" t="s">
        <v>672</v>
      </c>
    </row>
    <row r="86" spans="1:5" ht="31.5">
      <c r="A86" s="240" t="s">
        <v>557</v>
      </c>
      <c r="B86" s="240" t="s">
        <v>558</v>
      </c>
      <c r="C86" s="241">
        <v>81903121</v>
      </c>
      <c r="D86" s="241">
        <v>82313611</v>
      </c>
      <c r="E86" s="241">
        <v>82313611</v>
      </c>
    </row>
    <row r="87" spans="1:5" ht="42">
      <c r="A87" s="240" t="s">
        <v>559</v>
      </c>
      <c r="B87" s="240" t="s">
        <v>560</v>
      </c>
      <c r="C87" s="241">
        <v>6432712</v>
      </c>
      <c r="D87" s="241">
        <v>6432712</v>
      </c>
      <c r="E87" s="241">
        <v>6432712</v>
      </c>
    </row>
    <row r="88" spans="1:5" ht="31.5">
      <c r="A88" s="240" t="s">
        <v>561</v>
      </c>
      <c r="B88" s="240" t="s">
        <v>562</v>
      </c>
      <c r="C88" s="241">
        <v>1200000</v>
      </c>
      <c r="D88" s="241">
        <v>1200000</v>
      </c>
      <c r="E88" s="241">
        <v>1200000</v>
      </c>
    </row>
    <row r="89" spans="1:5" ht="31.5">
      <c r="A89" s="240" t="s">
        <v>563</v>
      </c>
      <c r="B89" s="240" t="s">
        <v>564</v>
      </c>
      <c r="C89" s="241">
        <v>0</v>
      </c>
      <c r="D89" s="241">
        <v>1312799</v>
      </c>
      <c r="E89" s="241">
        <v>1312799</v>
      </c>
    </row>
    <row r="90" spans="1:5" ht="21">
      <c r="A90" s="240" t="s">
        <v>658</v>
      </c>
      <c r="B90" s="240" t="s">
        <v>659</v>
      </c>
      <c r="C90" s="241">
        <v>0</v>
      </c>
      <c r="D90" s="241">
        <v>3970668</v>
      </c>
      <c r="E90" s="241">
        <v>3970668</v>
      </c>
    </row>
    <row r="91" spans="1:5" ht="21">
      <c r="A91" s="240" t="s">
        <v>660</v>
      </c>
      <c r="B91" s="240" t="s">
        <v>661</v>
      </c>
      <c r="C91" s="241">
        <v>0</v>
      </c>
      <c r="D91" s="241">
        <v>3593194</v>
      </c>
      <c r="E91" s="241">
        <v>3593194</v>
      </c>
    </row>
    <row r="92" spans="1:5" ht="21">
      <c r="A92" s="242" t="s">
        <v>123</v>
      </c>
      <c r="B92" s="206"/>
      <c r="C92" s="243">
        <v>89535833</v>
      </c>
      <c r="D92" s="243">
        <v>98822984</v>
      </c>
      <c r="E92" s="243">
        <v>98822984</v>
      </c>
    </row>
    <row r="93" spans="1:5" ht="31.5">
      <c r="A93" s="240" t="s">
        <v>78</v>
      </c>
      <c r="B93" s="240" t="s">
        <v>565</v>
      </c>
      <c r="C93" s="241">
        <v>0</v>
      </c>
      <c r="D93" s="241">
        <v>640357</v>
      </c>
      <c r="E93" s="241">
        <v>640357</v>
      </c>
    </row>
    <row r="94" spans="1:5" ht="21">
      <c r="A94" s="240" t="s">
        <v>566</v>
      </c>
      <c r="B94" s="240" t="s">
        <v>132</v>
      </c>
      <c r="C94" s="241">
        <v>3576378</v>
      </c>
      <c r="D94" s="241">
        <v>3576378</v>
      </c>
      <c r="E94" s="241">
        <v>3576378</v>
      </c>
    </row>
    <row r="95" spans="1:5" ht="21">
      <c r="A95" s="244" t="s">
        <v>96</v>
      </c>
      <c r="B95" s="206"/>
      <c r="C95" s="245">
        <v>3576378</v>
      </c>
      <c r="D95" s="245">
        <v>4216735</v>
      </c>
      <c r="E95" s="245">
        <v>4216735</v>
      </c>
    </row>
    <row r="96" spans="1:5" ht="27.75" customHeight="1">
      <c r="A96" s="770" t="s">
        <v>133</v>
      </c>
      <c r="B96" s="771"/>
      <c r="C96" s="771"/>
      <c r="D96" s="771"/>
      <c r="E96" s="771"/>
    </row>
    <row r="97" spans="1:5" ht="21">
      <c r="A97" s="198" t="s">
        <v>1</v>
      </c>
      <c r="B97" s="198" t="s">
        <v>2</v>
      </c>
      <c r="C97" s="198" t="s">
        <v>3</v>
      </c>
      <c r="D97" s="198" t="s">
        <v>480</v>
      </c>
      <c r="E97" s="198" t="s">
        <v>672</v>
      </c>
    </row>
    <row r="98" spans="1:5" ht="21">
      <c r="A98" s="240" t="s">
        <v>567</v>
      </c>
      <c r="B98" s="240" t="s">
        <v>568</v>
      </c>
      <c r="C98" s="241">
        <v>5816000</v>
      </c>
      <c r="D98" s="241">
        <v>5502964</v>
      </c>
      <c r="E98" s="241">
        <v>5502964</v>
      </c>
    </row>
    <row r="99" spans="1:5" ht="21">
      <c r="A99" s="242" t="s">
        <v>123</v>
      </c>
      <c r="B99" s="206"/>
      <c r="C99" s="243">
        <v>5816000</v>
      </c>
      <c r="D99" s="243">
        <v>5502964</v>
      </c>
      <c r="E99" s="243">
        <v>5502964</v>
      </c>
    </row>
    <row r="100" spans="1:5" ht="42">
      <c r="A100" s="240" t="s">
        <v>80</v>
      </c>
      <c r="B100" s="240" t="s">
        <v>81</v>
      </c>
      <c r="C100" s="241">
        <v>0</v>
      </c>
      <c r="D100" s="241">
        <v>1567410</v>
      </c>
      <c r="E100" s="241">
        <v>1555550</v>
      </c>
    </row>
    <row r="101" spans="1:5" ht="21">
      <c r="A101" s="240" t="s">
        <v>569</v>
      </c>
      <c r="B101" s="240" t="s">
        <v>570</v>
      </c>
      <c r="C101" s="241">
        <v>65357000</v>
      </c>
      <c r="D101" s="241">
        <v>66351534</v>
      </c>
      <c r="E101" s="241">
        <v>66351534</v>
      </c>
    </row>
    <row r="102" spans="1:5" ht="21">
      <c r="A102" s="244" t="s">
        <v>96</v>
      </c>
      <c r="B102" s="206"/>
      <c r="C102" s="245">
        <v>65357000</v>
      </c>
      <c r="D102" s="245">
        <f>SUM(D100:D101)</f>
        <v>67918944</v>
      </c>
      <c r="E102" s="245">
        <v>67907084</v>
      </c>
    </row>
    <row r="103" spans="1:5" ht="27" customHeight="1">
      <c r="A103" s="770" t="s">
        <v>100</v>
      </c>
      <c r="B103" s="771"/>
      <c r="C103" s="771"/>
      <c r="D103" s="771"/>
      <c r="E103" s="771"/>
    </row>
    <row r="104" spans="1:5" ht="21">
      <c r="A104" s="198" t="s">
        <v>1</v>
      </c>
      <c r="B104" s="198" t="s">
        <v>2</v>
      </c>
      <c r="C104" s="198" t="s">
        <v>3</v>
      </c>
      <c r="D104" s="198" t="s">
        <v>480</v>
      </c>
      <c r="E104" s="198" t="s">
        <v>672</v>
      </c>
    </row>
    <row r="105" spans="1:5" ht="42">
      <c r="A105" s="240" t="s">
        <v>571</v>
      </c>
      <c r="B105" s="240" t="s">
        <v>125</v>
      </c>
      <c r="C105" s="241">
        <v>6790000</v>
      </c>
      <c r="D105" s="241">
        <v>5412000</v>
      </c>
      <c r="E105" s="241">
        <v>5411547</v>
      </c>
    </row>
    <row r="106" spans="1:5" ht="21">
      <c r="A106" s="242" t="s">
        <v>123</v>
      </c>
      <c r="B106" s="206"/>
      <c r="C106" s="243">
        <v>6790000</v>
      </c>
      <c r="D106" s="243">
        <v>5412000</v>
      </c>
      <c r="E106" s="243">
        <v>5411547</v>
      </c>
    </row>
    <row r="107" spans="1:5" ht="21">
      <c r="A107" s="240" t="s">
        <v>572</v>
      </c>
      <c r="B107" s="240" t="s">
        <v>573</v>
      </c>
      <c r="C107" s="241">
        <v>5000000</v>
      </c>
      <c r="D107" s="241">
        <v>4318000</v>
      </c>
      <c r="E107" s="241">
        <v>4317377</v>
      </c>
    </row>
    <row r="108" spans="1:5" ht="14.25">
      <c r="A108" s="240" t="s">
        <v>12</v>
      </c>
      <c r="B108" s="240" t="s">
        <v>13</v>
      </c>
      <c r="C108" s="241">
        <v>675000</v>
      </c>
      <c r="D108" s="241">
        <v>615000</v>
      </c>
      <c r="E108" s="241">
        <v>614894</v>
      </c>
    </row>
    <row r="109" spans="1:5" ht="14.25">
      <c r="A109" s="240" t="s">
        <v>16</v>
      </c>
      <c r="B109" s="240" t="s">
        <v>17</v>
      </c>
      <c r="C109" s="241">
        <v>0</v>
      </c>
      <c r="D109" s="241">
        <v>12000</v>
      </c>
      <c r="E109" s="241">
        <v>11434</v>
      </c>
    </row>
    <row r="110" spans="1:5" ht="14.25">
      <c r="A110" s="240" t="s">
        <v>574</v>
      </c>
      <c r="B110" s="240" t="s">
        <v>575</v>
      </c>
      <c r="C110" s="241">
        <v>480000</v>
      </c>
      <c r="D110" s="241">
        <v>480000</v>
      </c>
      <c r="E110" s="241">
        <v>0</v>
      </c>
    </row>
    <row r="111" spans="1:5" ht="14.25">
      <c r="A111" s="240" t="s">
        <v>553</v>
      </c>
      <c r="B111" s="240" t="s">
        <v>554</v>
      </c>
      <c r="C111" s="241">
        <v>200000</v>
      </c>
      <c r="D111" s="241">
        <v>83000</v>
      </c>
      <c r="E111" s="241">
        <v>82312</v>
      </c>
    </row>
    <row r="112" spans="1:5" ht="14.25">
      <c r="A112" s="240" t="s">
        <v>26</v>
      </c>
      <c r="B112" s="240" t="s">
        <v>527</v>
      </c>
      <c r="C112" s="241">
        <v>100000</v>
      </c>
      <c r="D112" s="241">
        <v>58000</v>
      </c>
      <c r="E112" s="241">
        <v>57833</v>
      </c>
    </row>
    <row r="113" spans="1:5" ht="31.5">
      <c r="A113" s="240" t="s">
        <v>28</v>
      </c>
      <c r="B113" s="240" t="s">
        <v>528</v>
      </c>
      <c r="C113" s="241">
        <v>700000</v>
      </c>
      <c r="D113" s="241">
        <v>721000</v>
      </c>
      <c r="E113" s="241">
        <v>720407</v>
      </c>
    </row>
    <row r="114" spans="1:5" ht="21">
      <c r="A114" s="240" t="s">
        <v>52</v>
      </c>
      <c r="B114" s="240" t="s">
        <v>536</v>
      </c>
      <c r="C114" s="241">
        <v>0</v>
      </c>
      <c r="D114" s="241">
        <v>54000</v>
      </c>
      <c r="E114" s="241">
        <v>54000</v>
      </c>
    </row>
    <row r="115" spans="1:5" ht="21">
      <c r="A115" s="240" t="s">
        <v>65</v>
      </c>
      <c r="B115" s="240" t="s">
        <v>540</v>
      </c>
      <c r="C115" s="241">
        <v>0</v>
      </c>
      <c r="D115" s="241">
        <v>170000</v>
      </c>
      <c r="E115" s="241">
        <v>170000</v>
      </c>
    </row>
    <row r="116" spans="1:5" ht="31.5">
      <c r="A116" s="240" t="s">
        <v>67</v>
      </c>
      <c r="B116" s="240" t="s">
        <v>68</v>
      </c>
      <c r="C116" s="241">
        <v>390000</v>
      </c>
      <c r="D116" s="241">
        <v>293000</v>
      </c>
      <c r="E116" s="241">
        <v>292825</v>
      </c>
    </row>
    <row r="117" spans="1:5" ht="21">
      <c r="A117" s="240" t="s">
        <v>92</v>
      </c>
      <c r="B117" s="240" t="s">
        <v>547</v>
      </c>
      <c r="C117" s="241">
        <v>0</v>
      </c>
      <c r="D117" s="241">
        <v>372000</v>
      </c>
      <c r="E117" s="241">
        <v>371819</v>
      </c>
    </row>
    <row r="118" spans="1:5" ht="31.5">
      <c r="A118" s="240" t="s">
        <v>94</v>
      </c>
      <c r="B118" s="240" t="s">
        <v>548</v>
      </c>
      <c r="C118" s="241">
        <v>0</v>
      </c>
      <c r="D118" s="241">
        <v>101000</v>
      </c>
      <c r="E118" s="241">
        <v>100391</v>
      </c>
    </row>
    <row r="119" spans="1:5" ht="21">
      <c r="A119" s="244" t="s">
        <v>96</v>
      </c>
      <c r="B119" s="206"/>
      <c r="C119" s="245">
        <v>7545000</v>
      </c>
      <c r="D119" s="245">
        <v>7277000</v>
      </c>
      <c r="E119" s="245">
        <v>6793292</v>
      </c>
    </row>
    <row r="120" spans="1:5" ht="33" customHeight="1">
      <c r="A120" s="770" t="s">
        <v>101</v>
      </c>
      <c r="B120" s="771"/>
      <c r="C120" s="771"/>
      <c r="D120" s="771"/>
      <c r="E120" s="771"/>
    </row>
    <row r="121" spans="1:5" ht="21">
      <c r="A121" s="198" t="s">
        <v>1</v>
      </c>
      <c r="B121" s="198" t="s">
        <v>2</v>
      </c>
      <c r="C121" s="198" t="s">
        <v>3</v>
      </c>
      <c r="D121" s="198" t="s">
        <v>480</v>
      </c>
      <c r="E121" s="198" t="s">
        <v>672</v>
      </c>
    </row>
    <row r="122" spans="1:5" ht="31.5">
      <c r="A122" s="240" t="s">
        <v>28</v>
      </c>
      <c r="B122" s="240" t="s">
        <v>528</v>
      </c>
      <c r="C122" s="241">
        <v>100000</v>
      </c>
      <c r="D122" s="241">
        <v>100000</v>
      </c>
      <c r="E122" s="241">
        <v>99576</v>
      </c>
    </row>
    <row r="123" spans="1:5" ht="21">
      <c r="A123" s="240" t="s">
        <v>48</v>
      </c>
      <c r="B123" s="240" t="s">
        <v>535</v>
      </c>
      <c r="C123" s="241">
        <v>200000</v>
      </c>
      <c r="D123" s="241">
        <v>200000</v>
      </c>
      <c r="E123" s="241">
        <v>0</v>
      </c>
    </row>
    <row r="124" spans="1:5" ht="21">
      <c r="A124" s="240" t="s">
        <v>65</v>
      </c>
      <c r="B124" s="240" t="s">
        <v>540</v>
      </c>
      <c r="C124" s="241">
        <v>100000</v>
      </c>
      <c r="D124" s="241">
        <v>100000</v>
      </c>
      <c r="E124" s="241">
        <v>0</v>
      </c>
    </row>
    <row r="125" spans="1:5" ht="31.5">
      <c r="A125" s="240" t="s">
        <v>67</v>
      </c>
      <c r="B125" s="240" t="s">
        <v>541</v>
      </c>
      <c r="C125" s="241">
        <v>100000</v>
      </c>
      <c r="D125" s="241">
        <v>27000</v>
      </c>
      <c r="E125" s="241">
        <v>26886</v>
      </c>
    </row>
    <row r="126" spans="1:5" ht="14.25">
      <c r="A126" s="240" t="s">
        <v>549</v>
      </c>
      <c r="B126" s="240" t="s">
        <v>656</v>
      </c>
      <c r="C126" s="241">
        <v>0</v>
      </c>
      <c r="D126" s="241">
        <v>6228916</v>
      </c>
      <c r="E126" s="241">
        <v>2593529</v>
      </c>
    </row>
    <row r="127" spans="1:5" ht="31.5">
      <c r="A127" s="240" t="s">
        <v>551</v>
      </c>
      <c r="B127" s="240" t="s">
        <v>552</v>
      </c>
      <c r="C127" s="241">
        <v>0</v>
      </c>
      <c r="D127" s="241">
        <v>1097685</v>
      </c>
      <c r="E127" s="241">
        <v>700253</v>
      </c>
    </row>
    <row r="128" spans="1:5" ht="21">
      <c r="A128" s="244" t="s">
        <v>96</v>
      </c>
      <c r="B128" s="206"/>
      <c r="C128" s="245">
        <v>500000</v>
      </c>
      <c r="D128" s="245">
        <v>7753601</v>
      </c>
      <c r="E128" s="245">
        <v>3420244</v>
      </c>
    </row>
    <row r="129" spans="1:5" ht="33" customHeight="1">
      <c r="A129" s="770" t="s">
        <v>481</v>
      </c>
      <c r="B129" s="771"/>
      <c r="C129" s="771"/>
      <c r="D129" s="771"/>
      <c r="E129" s="771"/>
    </row>
    <row r="130" spans="1:5" ht="21">
      <c r="A130" s="198" t="s">
        <v>1</v>
      </c>
      <c r="B130" s="198" t="s">
        <v>2</v>
      </c>
      <c r="C130" s="198" t="s">
        <v>3</v>
      </c>
      <c r="D130" s="198" t="s">
        <v>480</v>
      </c>
      <c r="E130" s="198" t="s">
        <v>672</v>
      </c>
    </row>
    <row r="131" spans="1:5" ht="14.25">
      <c r="A131" s="240" t="s">
        <v>58</v>
      </c>
      <c r="B131" s="240" t="s">
        <v>537</v>
      </c>
      <c r="C131" s="241">
        <v>0</v>
      </c>
      <c r="D131" s="241">
        <v>1353000</v>
      </c>
      <c r="E131" s="241">
        <v>1352942</v>
      </c>
    </row>
    <row r="132" spans="1:5" ht="31.5">
      <c r="A132" s="240" t="s">
        <v>67</v>
      </c>
      <c r="B132" s="240" t="s">
        <v>541</v>
      </c>
      <c r="C132" s="241">
        <v>0</v>
      </c>
      <c r="D132" s="241">
        <v>366000</v>
      </c>
      <c r="E132" s="241">
        <v>365294</v>
      </c>
    </row>
    <row r="133" spans="1:5" ht="21">
      <c r="A133" s="244" t="s">
        <v>96</v>
      </c>
      <c r="B133" s="206"/>
      <c r="C133" s="245">
        <v>0</v>
      </c>
      <c r="D133" s="245">
        <v>1719000</v>
      </c>
      <c r="E133" s="245">
        <v>1718236</v>
      </c>
    </row>
    <row r="134" spans="1:5" ht="14.25">
      <c r="A134" s="770" t="s">
        <v>662</v>
      </c>
      <c r="B134" s="771"/>
      <c r="C134" s="771"/>
      <c r="D134" s="771"/>
      <c r="E134" s="771"/>
    </row>
    <row r="135" spans="1:5" ht="21">
      <c r="A135" s="198" t="s">
        <v>1</v>
      </c>
      <c r="B135" s="198" t="s">
        <v>2</v>
      </c>
      <c r="C135" s="198" t="s">
        <v>3</v>
      </c>
      <c r="D135" s="198" t="s">
        <v>480</v>
      </c>
      <c r="E135" s="198" t="s">
        <v>672</v>
      </c>
    </row>
    <row r="136" spans="1:5" ht="14.25">
      <c r="A136" s="240" t="s">
        <v>58</v>
      </c>
      <c r="B136" s="240" t="s">
        <v>537</v>
      </c>
      <c r="C136" s="241">
        <v>1600000</v>
      </c>
      <c r="D136" s="241">
        <v>0</v>
      </c>
      <c r="E136" s="241">
        <v>0</v>
      </c>
    </row>
    <row r="137" spans="1:5" ht="31.5">
      <c r="A137" s="240" t="s">
        <v>67</v>
      </c>
      <c r="B137" s="240" t="s">
        <v>541</v>
      </c>
      <c r="C137" s="241">
        <v>432000</v>
      </c>
      <c r="D137" s="241">
        <v>0</v>
      </c>
      <c r="E137" s="241">
        <v>0</v>
      </c>
    </row>
    <row r="138" spans="1:5" ht="21">
      <c r="A138" s="244" t="s">
        <v>96</v>
      </c>
      <c r="B138" s="206"/>
      <c r="C138" s="245">
        <v>2032000</v>
      </c>
      <c r="D138" s="245">
        <v>0</v>
      </c>
      <c r="E138" s="245">
        <v>0</v>
      </c>
    </row>
    <row r="139" spans="1:5" ht="14.25">
      <c r="A139" s="770" t="s">
        <v>102</v>
      </c>
      <c r="B139" s="771"/>
      <c r="C139" s="771"/>
      <c r="D139" s="771"/>
      <c r="E139" s="771"/>
    </row>
    <row r="140" spans="1:5" ht="21">
      <c r="A140" s="198" t="s">
        <v>1</v>
      </c>
      <c r="B140" s="198" t="s">
        <v>2</v>
      </c>
      <c r="C140" s="198" t="s">
        <v>3</v>
      </c>
      <c r="D140" s="198" t="s">
        <v>480</v>
      </c>
      <c r="E140" s="198" t="s">
        <v>672</v>
      </c>
    </row>
    <row r="141" spans="1:5" ht="14.25">
      <c r="A141" s="240" t="s">
        <v>507</v>
      </c>
      <c r="B141" s="240" t="s">
        <v>508</v>
      </c>
      <c r="C141" s="241">
        <v>5000000</v>
      </c>
      <c r="D141" s="241">
        <v>8972000</v>
      </c>
      <c r="E141" s="241">
        <v>7481268</v>
      </c>
    </row>
    <row r="142" spans="1:5" ht="21">
      <c r="A142" s="240" t="s">
        <v>509</v>
      </c>
      <c r="B142" s="240" t="s">
        <v>663</v>
      </c>
      <c r="C142" s="241">
        <v>1350000</v>
      </c>
      <c r="D142" s="241">
        <v>2355000</v>
      </c>
      <c r="E142" s="241">
        <v>2019945</v>
      </c>
    </row>
    <row r="143" spans="1:5" ht="21">
      <c r="A143" s="240" t="s">
        <v>576</v>
      </c>
      <c r="B143" s="240" t="s">
        <v>126</v>
      </c>
      <c r="C143" s="241">
        <v>0</v>
      </c>
      <c r="D143" s="241">
        <v>360000</v>
      </c>
      <c r="E143" s="241">
        <v>360000</v>
      </c>
    </row>
    <row r="144" spans="1:5" ht="21">
      <c r="A144" s="242" t="s">
        <v>123</v>
      </c>
      <c r="B144" s="206"/>
      <c r="C144" s="243">
        <v>6350000</v>
      </c>
      <c r="D144" s="243">
        <v>11687000</v>
      </c>
      <c r="E144" s="243">
        <v>9861213</v>
      </c>
    </row>
    <row r="145" spans="1:5" ht="21">
      <c r="A145" s="240" t="s">
        <v>48</v>
      </c>
      <c r="B145" s="240" t="s">
        <v>535</v>
      </c>
      <c r="C145" s="241">
        <v>400000</v>
      </c>
      <c r="D145" s="241">
        <v>405000</v>
      </c>
      <c r="E145" s="241">
        <v>404876</v>
      </c>
    </row>
    <row r="146" spans="1:5" ht="21">
      <c r="A146" s="240" t="s">
        <v>65</v>
      </c>
      <c r="B146" s="240" t="s">
        <v>540</v>
      </c>
      <c r="C146" s="241">
        <v>50000</v>
      </c>
      <c r="D146" s="241">
        <v>2000</v>
      </c>
      <c r="E146" s="241">
        <v>2000</v>
      </c>
    </row>
    <row r="147" spans="1:5" ht="31.5">
      <c r="A147" s="240" t="s">
        <v>67</v>
      </c>
      <c r="B147" s="240" t="s">
        <v>541</v>
      </c>
      <c r="C147" s="241">
        <v>120000</v>
      </c>
      <c r="D147" s="241">
        <v>110000</v>
      </c>
      <c r="E147" s="241">
        <v>109317</v>
      </c>
    </row>
    <row r="148" spans="1:5" ht="21">
      <c r="A148" s="240" t="s">
        <v>577</v>
      </c>
      <c r="B148" s="240" t="s">
        <v>103</v>
      </c>
      <c r="C148" s="241">
        <v>4000000</v>
      </c>
      <c r="D148" s="241">
        <v>8452644</v>
      </c>
      <c r="E148" s="241">
        <v>7074817</v>
      </c>
    </row>
    <row r="149" spans="1:5" ht="31.5">
      <c r="A149" s="240" t="s">
        <v>551</v>
      </c>
      <c r="B149" s="240" t="s">
        <v>657</v>
      </c>
      <c r="C149" s="241">
        <v>1080000</v>
      </c>
      <c r="D149" s="241">
        <v>2452000</v>
      </c>
      <c r="E149" s="241">
        <v>1910203</v>
      </c>
    </row>
    <row r="150" spans="1:5" ht="21">
      <c r="A150" s="244" t="s">
        <v>96</v>
      </c>
      <c r="B150" s="206"/>
      <c r="C150" s="245">
        <v>5650000</v>
      </c>
      <c r="D150" s="245">
        <v>11421644</v>
      </c>
      <c r="E150" s="245">
        <v>9501213</v>
      </c>
    </row>
    <row r="151" spans="1:5" ht="29.25" customHeight="1">
      <c r="A151" s="770" t="s">
        <v>578</v>
      </c>
      <c r="B151" s="771"/>
      <c r="C151" s="771"/>
      <c r="D151" s="771"/>
      <c r="E151" s="771"/>
    </row>
    <row r="152" spans="1:5" ht="21">
      <c r="A152" s="198" t="s">
        <v>1</v>
      </c>
      <c r="B152" s="198" t="s">
        <v>2</v>
      </c>
      <c r="C152" s="198" t="s">
        <v>3</v>
      </c>
      <c r="D152" s="198" t="s">
        <v>480</v>
      </c>
      <c r="E152" s="198" t="s">
        <v>672</v>
      </c>
    </row>
    <row r="153" spans="1:5" ht="14.25">
      <c r="A153" s="240" t="s">
        <v>40</v>
      </c>
      <c r="B153" s="240" t="s">
        <v>531</v>
      </c>
      <c r="C153" s="241">
        <v>1200000</v>
      </c>
      <c r="D153" s="241">
        <v>1873000</v>
      </c>
      <c r="E153" s="241">
        <v>1872308</v>
      </c>
    </row>
    <row r="154" spans="1:5" ht="21">
      <c r="A154" s="240" t="s">
        <v>48</v>
      </c>
      <c r="B154" s="240" t="s">
        <v>535</v>
      </c>
      <c r="C154" s="241">
        <v>500000</v>
      </c>
      <c r="D154" s="241">
        <v>439000</v>
      </c>
      <c r="E154" s="241">
        <v>438023</v>
      </c>
    </row>
    <row r="155" spans="1:5" ht="31.5">
      <c r="A155" s="240" t="s">
        <v>67</v>
      </c>
      <c r="B155" s="240" t="s">
        <v>541</v>
      </c>
      <c r="C155" s="241">
        <v>460000</v>
      </c>
      <c r="D155" s="241">
        <v>577000</v>
      </c>
      <c r="E155" s="241">
        <v>576927</v>
      </c>
    </row>
    <row r="156" spans="1:5" ht="21">
      <c r="A156" s="240" t="s">
        <v>577</v>
      </c>
      <c r="B156" s="240" t="s">
        <v>579</v>
      </c>
      <c r="C156" s="241">
        <v>1500000</v>
      </c>
      <c r="D156" s="241">
        <v>1500000</v>
      </c>
      <c r="E156" s="241">
        <v>0</v>
      </c>
    </row>
    <row r="157" spans="1:5" ht="31.5">
      <c r="A157" s="240" t="s">
        <v>551</v>
      </c>
      <c r="B157" s="240" t="s">
        <v>552</v>
      </c>
      <c r="C157" s="241">
        <v>405000</v>
      </c>
      <c r="D157" s="241">
        <v>369580</v>
      </c>
      <c r="E157" s="241">
        <v>0</v>
      </c>
    </row>
    <row r="158" spans="1:5" ht="21">
      <c r="A158" s="244" t="s">
        <v>96</v>
      </c>
      <c r="B158" s="206"/>
      <c r="C158" s="245">
        <v>4065000</v>
      </c>
      <c r="D158" s="245">
        <v>4758580</v>
      </c>
      <c r="E158" s="245">
        <v>2887258</v>
      </c>
    </row>
    <row r="159" spans="1:5" ht="28.5" customHeight="1">
      <c r="A159" s="770" t="s">
        <v>104</v>
      </c>
      <c r="B159" s="771"/>
      <c r="C159" s="771"/>
      <c r="D159" s="771"/>
      <c r="E159" s="771"/>
    </row>
    <row r="160" spans="1:5" ht="21">
      <c r="A160" s="198" t="s">
        <v>1</v>
      </c>
      <c r="B160" s="198" t="s">
        <v>2</v>
      </c>
      <c r="C160" s="198" t="s">
        <v>3</v>
      </c>
      <c r="D160" s="198" t="s">
        <v>480</v>
      </c>
      <c r="E160" s="198" t="s">
        <v>672</v>
      </c>
    </row>
    <row r="161" spans="1:5" ht="21">
      <c r="A161" s="240" t="s">
        <v>502</v>
      </c>
      <c r="B161" s="240" t="s">
        <v>580</v>
      </c>
      <c r="C161" s="241">
        <v>2000000</v>
      </c>
      <c r="D161" s="241">
        <v>0</v>
      </c>
      <c r="E161" s="241">
        <v>0</v>
      </c>
    </row>
    <row r="162" spans="1:5" ht="21">
      <c r="A162" s="240" t="s">
        <v>509</v>
      </c>
      <c r="B162" s="240" t="s">
        <v>510</v>
      </c>
      <c r="C162" s="241">
        <v>540000</v>
      </c>
      <c r="D162" s="241">
        <v>0</v>
      </c>
      <c r="E162" s="241">
        <v>0</v>
      </c>
    </row>
    <row r="163" spans="1:5" ht="21">
      <c r="A163" s="242" t="s">
        <v>123</v>
      </c>
      <c r="B163" s="206"/>
      <c r="C163" s="243">
        <v>2540000</v>
      </c>
      <c r="D163" s="243">
        <v>0</v>
      </c>
      <c r="E163" s="243">
        <v>0</v>
      </c>
    </row>
    <row r="164" spans="1:5" ht="31.5">
      <c r="A164" s="240" t="s">
        <v>521</v>
      </c>
      <c r="B164" s="240" t="s">
        <v>522</v>
      </c>
      <c r="C164" s="241">
        <v>0</v>
      </c>
      <c r="D164" s="241">
        <v>0</v>
      </c>
      <c r="E164" s="241">
        <v>0</v>
      </c>
    </row>
    <row r="165" spans="1:5" ht="21">
      <c r="A165" s="240" t="s">
        <v>581</v>
      </c>
      <c r="B165" s="240" t="s">
        <v>582</v>
      </c>
      <c r="C165" s="241">
        <v>1332000</v>
      </c>
      <c r="D165" s="241">
        <v>1493000</v>
      </c>
      <c r="E165" s="241">
        <v>1492714</v>
      </c>
    </row>
    <row r="166" spans="1:5" ht="14.25">
      <c r="A166" s="240" t="s">
        <v>6</v>
      </c>
      <c r="B166" s="240" t="s">
        <v>524</v>
      </c>
      <c r="C166" s="241">
        <v>96000</v>
      </c>
      <c r="D166" s="241">
        <v>0</v>
      </c>
      <c r="E166" s="241">
        <v>0</v>
      </c>
    </row>
    <row r="167" spans="1:5" ht="14.25">
      <c r="A167" s="240" t="s">
        <v>12</v>
      </c>
      <c r="B167" s="240" t="s">
        <v>13</v>
      </c>
      <c r="C167" s="241">
        <v>360000</v>
      </c>
      <c r="D167" s="241">
        <v>403000</v>
      </c>
      <c r="E167" s="241">
        <v>403033</v>
      </c>
    </row>
    <row r="168" spans="1:5" ht="21">
      <c r="A168" s="240" t="s">
        <v>14</v>
      </c>
      <c r="B168" s="240" t="s">
        <v>583</v>
      </c>
      <c r="C168" s="241">
        <v>16000</v>
      </c>
      <c r="D168" s="241">
        <v>0</v>
      </c>
      <c r="E168" s="241">
        <v>0</v>
      </c>
    </row>
    <row r="169" spans="1:5" ht="21">
      <c r="A169" s="240" t="s">
        <v>18</v>
      </c>
      <c r="B169" s="240" t="s">
        <v>584</v>
      </c>
      <c r="C169" s="241">
        <v>18000</v>
      </c>
      <c r="D169" s="241">
        <v>0</v>
      </c>
      <c r="E169" s="241">
        <v>0</v>
      </c>
    </row>
    <row r="170" spans="1:5" ht="14.25">
      <c r="A170" s="240" t="s">
        <v>553</v>
      </c>
      <c r="B170" s="240" t="s">
        <v>554</v>
      </c>
      <c r="C170" s="241">
        <v>200000</v>
      </c>
      <c r="D170" s="241">
        <v>125000</v>
      </c>
      <c r="E170" s="241">
        <v>124486</v>
      </c>
    </row>
    <row r="171" spans="1:5" ht="14.25">
      <c r="A171" s="240" t="s">
        <v>26</v>
      </c>
      <c r="B171" s="240" t="s">
        <v>527</v>
      </c>
      <c r="C171" s="241">
        <v>10000</v>
      </c>
      <c r="D171" s="241">
        <v>1000</v>
      </c>
      <c r="E171" s="241">
        <v>984</v>
      </c>
    </row>
    <row r="172" spans="1:5" ht="31.5">
      <c r="A172" s="240" t="s">
        <v>28</v>
      </c>
      <c r="B172" s="240" t="s">
        <v>528</v>
      </c>
      <c r="C172" s="241">
        <v>300000</v>
      </c>
      <c r="D172" s="241">
        <v>190000</v>
      </c>
      <c r="E172" s="241">
        <v>171659</v>
      </c>
    </row>
    <row r="173" spans="1:5" ht="14.25">
      <c r="A173" s="240" t="s">
        <v>40</v>
      </c>
      <c r="B173" s="240" t="s">
        <v>531</v>
      </c>
      <c r="C173" s="241">
        <v>50000</v>
      </c>
      <c r="D173" s="241">
        <v>10000</v>
      </c>
      <c r="E173" s="241">
        <v>9141</v>
      </c>
    </row>
    <row r="174" spans="1:5" ht="14.25">
      <c r="A174" s="240" t="s">
        <v>44</v>
      </c>
      <c r="B174" s="240" t="s">
        <v>533</v>
      </c>
      <c r="C174" s="241">
        <v>50000</v>
      </c>
      <c r="D174" s="241">
        <v>50000</v>
      </c>
      <c r="E174" s="241">
        <v>49650</v>
      </c>
    </row>
    <row r="175" spans="1:5" ht="21">
      <c r="A175" s="240" t="s">
        <v>48</v>
      </c>
      <c r="B175" s="240" t="s">
        <v>535</v>
      </c>
      <c r="C175" s="241">
        <v>200000</v>
      </c>
      <c r="D175" s="241">
        <v>345000</v>
      </c>
      <c r="E175" s="241">
        <v>344175</v>
      </c>
    </row>
    <row r="176" spans="1:5" ht="14.25">
      <c r="A176" s="240" t="s">
        <v>56</v>
      </c>
      <c r="B176" s="240" t="s">
        <v>585</v>
      </c>
      <c r="C176" s="241">
        <v>50000</v>
      </c>
      <c r="D176" s="241">
        <v>0</v>
      </c>
      <c r="E176" s="241">
        <v>0</v>
      </c>
    </row>
    <row r="177" spans="1:5" ht="21">
      <c r="A177" s="240" t="s">
        <v>65</v>
      </c>
      <c r="B177" s="240" t="s">
        <v>540</v>
      </c>
      <c r="C177" s="241">
        <v>1380000</v>
      </c>
      <c r="D177" s="241">
        <v>1178000</v>
      </c>
      <c r="E177" s="241">
        <v>1177242</v>
      </c>
    </row>
    <row r="178" spans="1:5" ht="31.5">
      <c r="A178" s="240" t="s">
        <v>67</v>
      </c>
      <c r="B178" s="240" t="s">
        <v>541</v>
      </c>
      <c r="C178" s="241">
        <v>610000</v>
      </c>
      <c r="D178" s="241">
        <v>270000</v>
      </c>
      <c r="E178" s="241">
        <v>269186</v>
      </c>
    </row>
    <row r="179" spans="1:5" ht="21">
      <c r="A179" s="240" t="s">
        <v>586</v>
      </c>
      <c r="B179" s="240" t="s">
        <v>579</v>
      </c>
      <c r="C179" s="241">
        <v>0</v>
      </c>
      <c r="D179" s="241">
        <v>0</v>
      </c>
      <c r="E179" s="241">
        <v>0</v>
      </c>
    </row>
    <row r="180" spans="1:5" ht="31.5">
      <c r="A180" s="240" t="s">
        <v>587</v>
      </c>
      <c r="B180" s="240" t="s">
        <v>552</v>
      </c>
      <c r="C180" s="241">
        <v>0</v>
      </c>
      <c r="D180" s="241">
        <v>0</v>
      </c>
      <c r="E180" s="241">
        <v>0</v>
      </c>
    </row>
    <row r="181" spans="1:5" ht="21">
      <c r="A181" s="244" t="s">
        <v>96</v>
      </c>
      <c r="B181" s="206"/>
      <c r="C181" s="245">
        <v>4672000</v>
      </c>
      <c r="D181" s="245">
        <v>4065000</v>
      </c>
      <c r="E181" s="245">
        <v>4042270</v>
      </c>
    </row>
    <row r="182" spans="1:5" ht="25.5" customHeight="1">
      <c r="A182" s="770" t="s">
        <v>105</v>
      </c>
      <c r="B182" s="771"/>
      <c r="C182" s="771"/>
      <c r="D182" s="771"/>
      <c r="E182" s="771"/>
    </row>
    <row r="183" spans="1:5" ht="21">
      <c r="A183" s="198" t="s">
        <v>1</v>
      </c>
      <c r="B183" s="198" t="s">
        <v>2</v>
      </c>
      <c r="C183" s="198" t="s">
        <v>3</v>
      </c>
      <c r="D183" s="198" t="s">
        <v>480</v>
      </c>
      <c r="E183" s="198" t="s">
        <v>672</v>
      </c>
    </row>
    <row r="184" spans="1:5" ht="52.5">
      <c r="A184" s="240" t="s">
        <v>588</v>
      </c>
      <c r="B184" s="240" t="s">
        <v>127</v>
      </c>
      <c r="C184" s="241">
        <v>44000</v>
      </c>
      <c r="D184" s="241">
        <v>45000</v>
      </c>
      <c r="E184" s="241">
        <v>44400</v>
      </c>
    </row>
    <row r="185" spans="1:5" ht="21">
      <c r="A185" s="242" t="s">
        <v>123</v>
      </c>
      <c r="B185" s="206"/>
      <c r="C185" s="243">
        <v>44000</v>
      </c>
      <c r="D185" s="243">
        <v>45000</v>
      </c>
      <c r="E185" s="243">
        <v>44400</v>
      </c>
    </row>
    <row r="186" spans="1:5" ht="31.5">
      <c r="A186" s="240" t="s">
        <v>28</v>
      </c>
      <c r="B186" s="240" t="s">
        <v>528</v>
      </c>
      <c r="C186" s="241">
        <v>100000</v>
      </c>
      <c r="D186" s="241">
        <v>0</v>
      </c>
      <c r="E186" s="241">
        <v>0</v>
      </c>
    </row>
    <row r="187" spans="1:5" ht="21">
      <c r="A187" s="240" t="s">
        <v>48</v>
      </c>
      <c r="B187" s="240" t="s">
        <v>49</v>
      </c>
      <c r="C187" s="241">
        <v>100000</v>
      </c>
      <c r="D187" s="241">
        <v>15000</v>
      </c>
      <c r="E187" s="241">
        <v>14400</v>
      </c>
    </row>
    <row r="188" spans="1:5" ht="21">
      <c r="A188" s="240" t="s">
        <v>65</v>
      </c>
      <c r="B188" s="240" t="s">
        <v>540</v>
      </c>
      <c r="C188" s="241">
        <v>20000</v>
      </c>
      <c r="D188" s="241">
        <v>0</v>
      </c>
      <c r="E188" s="241">
        <v>0</v>
      </c>
    </row>
    <row r="189" spans="1:5" ht="31.5">
      <c r="A189" s="240" t="s">
        <v>67</v>
      </c>
      <c r="B189" s="240" t="s">
        <v>541</v>
      </c>
      <c r="C189" s="241">
        <v>60000</v>
      </c>
      <c r="D189" s="241">
        <v>0</v>
      </c>
      <c r="E189" s="241">
        <v>0</v>
      </c>
    </row>
    <row r="190" spans="1:5" ht="52.5">
      <c r="A190" s="240" t="s">
        <v>80</v>
      </c>
      <c r="B190" s="240" t="s">
        <v>589</v>
      </c>
      <c r="C190" s="241">
        <v>969000</v>
      </c>
      <c r="D190" s="241">
        <v>0</v>
      </c>
      <c r="E190" s="241">
        <v>0</v>
      </c>
    </row>
    <row r="191" spans="1:5" ht="31.5">
      <c r="A191" s="240" t="s">
        <v>590</v>
      </c>
      <c r="B191" s="240" t="s">
        <v>107</v>
      </c>
      <c r="C191" s="241">
        <v>0</v>
      </c>
      <c r="D191" s="241">
        <v>966000</v>
      </c>
      <c r="E191" s="241">
        <v>965162</v>
      </c>
    </row>
    <row r="192" spans="1:5" ht="21">
      <c r="A192" s="240" t="s">
        <v>92</v>
      </c>
      <c r="B192" s="240" t="s">
        <v>547</v>
      </c>
      <c r="C192" s="241">
        <v>500000</v>
      </c>
      <c r="D192" s="241">
        <v>81000</v>
      </c>
      <c r="E192" s="241">
        <v>80367</v>
      </c>
    </row>
    <row r="193" spans="1:5" ht="31.5">
      <c r="A193" s="240" t="s">
        <v>94</v>
      </c>
      <c r="B193" s="240" t="s">
        <v>95</v>
      </c>
      <c r="C193" s="241">
        <v>135000</v>
      </c>
      <c r="D193" s="241">
        <v>88179</v>
      </c>
      <c r="E193" s="241">
        <v>21699</v>
      </c>
    </row>
    <row r="194" spans="1:5" ht="21">
      <c r="A194" s="244" t="s">
        <v>96</v>
      </c>
      <c r="B194" s="206"/>
      <c r="C194" s="245">
        <v>1884000</v>
      </c>
      <c r="D194" s="245">
        <v>1150179</v>
      </c>
      <c r="E194" s="245">
        <v>1081628</v>
      </c>
    </row>
    <row r="195" spans="1:5" ht="30.75" customHeight="1">
      <c r="A195" s="770" t="s">
        <v>106</v>
      </c>
      <c r="B195" s="771"/>
      <c r="C195" s="771"/>
      <c r="D195" s="771"/>
      <c r="E195" s="771"/>
    </row>
    <row r="196" spans="1:5" ht="21">
      <c r="A196" s="198" t="s">
        <v>1</v>
      </c>
      <c r="B196" s="198" t="s">
        <v>2</v>
      </c>
      <c r="C196" s="198" t="s">
        <v>3</v>
      </c>
      <c r="D196" s="198" t="s">
        <v>480</v>
      </c>
      <c r="E196" s="198" t="s">
        <v>672</v>
      </c>
    </row>
    <row r="197" spans="1:5" ht="42">
      <c r="A197" s="240" t="s">
        <v>80</v>
      </c>
      <c r="B197" s="240" t="s">
        <v>81</v>
      </c>
      <c r="C197" s="241">
        <v>577000</v>
      </c>
      <c r="D197" s="241">
        <v>0</v>
      </c>
      <c r="E197" s="241">
        <v>0</v>
      </c>
    </row>
    <row r="198" spans="1:5" ht="21">
      <c r="A198" s="244" t="s">
        <v>96</v>
      </c>
      <c r="B198" s="206"/>
      <c r="C198" s="245">
        <v>577000</v>
      </c>
      <c r="D198" s="245">
        <v>0</v>
      </c>
      <c r="E198" s="245">
        <v>0</v>
      </c>
    </row>
    <row r="199" spans="1:5" ht="33.75" customHeight="1">
      <c r="A199" s="770" t="s">
        <v>108</v>
      </c>
      <c r="B199" s="771"/>
      <c r="C199" s="771"/>
      <c r="D199" s="771"/>
      <c r="E199" s="771"/>
    </row>
    <row r="200" spans="1:5" ht="21">
      <c r="A200" s="198" t="s">
        <v>1</v>
      </c>
      <c r="B200" s="198" t="s">
        <v>2</v>
      </c>
      <c r="C200" s="198" t="s">
        <v>3</v>
      </c>
      <c r="D200" s="198" t="s">
        <v>480</v>
      </c>
      <c r="E200" s="198" t="s">
        <v>672</v>
      </c>
    </row>
    <row r="201" spans="1:5" ht="31.5">
      <c r="A201" s="240" t="s">
        <v>590</v>
      </c>
      <c r="B201" s="240" t="s">
        <v>107</v>
      </c>
      <c r="C201" s="241">
        <v>64000</v>
      </c>
      <c r="D201" s="241">
        <v>62000</v>
      </c>
      <c r="E201" s="241">
        <v>61005</v>
      </c>
    </row>
    <row r="202" spans="1:5" ht="21">
      <c r="A202" s="244" t="s">
        <v>96</v>
      </c>
      <c r="B202" s="206"/>
      <c r="C202" s="245">
        <v>64000</v>
      </c>
      <c r="D202" s="245">
        <v>62000</v>
      </c>
      <c r="E202" s="245">
        <v>61005</v>
      </c>
    </row>
    <row r="203" spans="1:5" ht="25.5" customHeight="1">
      <c r="A203" s="770" t="s">
        <v>109</v>
      </c>
      <c r="B203" s="771"/>
      <c r="C203" s="771"/>
      <c r="D203" s="771"/>
      <c r="E203" s="771"/>
    </row>
    <row r="204" spans="1:5" ht="21">
      <c r="A204" s="198" t="s">
        <v>1</v>
      </c>
      <c r="B204" s="198" t="s">
        <v>2</v>
      </c>
      <c r="C204" s="198" t="s">
        <v>3</v>
      </c>
      <c r="D204" s="198" t="s">
        <v>480</v>
      </c>
      <c r="E204" s="198" t="s">
        <v>672</v>
      </c>
    </row>
    <row r="205" spans="1:5" ht="52.5">
      <c r="A205" s="240" t="s">
        <v>588</v>
      </c>
      <c r="B205" s="240" t="s">
        <v>127</v>
      </c>
      <c r="C205" s="241">
        <v>3248000</v>
      </c>
      <c r="D205" s="241">
        <v>3464000</v>
      </c>
      <c r="E205" s="241">
        <v>3463800</v>
      </c>
    </row>
    <row r="206" spans="1:5" ht="52.5">
      <c r="A206" s="240" t="s">
        <v>497</v>
      </c>
      <c r="B206" s="240" t="s">
        <v>486</v>
      </c>
      <c r="C206" s="241">
        <v>0</v>
      </c>
      <c r="D206" s="241">
        <v>450000</v>
      </c>
      <c r="E206" s="241">
        <v>450000</v>
      </c>
    </row>
    <row r="207" spans="1:5" ht="63">
      <c r="A207" s="240" t="s">
        <v>591</v>
      </c>
      <c r="B207" s="240" t="s">
        <v>592</v>
      </c>
      <c r="C207" s="241">
        <v>450000</v>
      </c>
      <c r="D207" s="241">
        <v>0</v>
      </c>
      <c r="E207" s="241">
        <v>0</v>
      </c>
    </row>
    <row r="208" spans="1:5" ht="21">
      <c r="A208" s="242" t="s">
        <v>123</v>
      </c>
      <c r="B208" s="206"/>
      <c r="C208" s="243">
        <v>3698000</v>
      </c>
      <c r="D208" s="243">
        <v>3914000</v>
      </c>
      <c r="E208" s="243">
        <v>3913800</v>
      </c>
    </row>
    <row r="209" spans="1:5" ht="31.5">
      <c r="A209" s="240" t="s">
        <v>521</v>
      </c>
      <c r="B209" s="240" t="s">
        <v>522</v>
      </c>
      <c r="C209" s="241">
        <v>0</v>
      </c>
      <c r="D209" s="241">
        <v>0</v>
      </c>
      <c r="E209" s="241">
        <v>0</v>
      </c>
    </row>
    <row r="210" spans="1:5" ht="21">
      <c r="A210" s="240" t="s">
        <v>4</v>
      </c>
      <c r="B210" s="240" t="s">
        <v>523</v>
      </c>
      <c r="C210" s="241">
        <v>3024000</v>
      </c>
      <c r="D210" s="241">
        <v>3292110</v>
      </c>
      <c r="E210" s="241">
        <v>3291110</v>
      </c>
    </row>
    <row r="211" spans="1:5" ht="14.25">
      <c r="A211" s="240" t="s">
        <v>6</v>
      </c>
      <c r="B211" s="240" t="s">
        <v>524</v>
      </c>
      <c r="C211" s="241">
        <v>96000</v>
      </c>
      <c r="D211" s="241">
        <v>96000</v>
      </c>
      <c r="E211" s="241">
        <v>96000</v>
      </c>
    </row>
    <row r="212" spans="1:5" ht="14.25">
      <c r="A212" s="240" t="s">
        <v>593</v>
      </c>
      <c r="B212" s="240" t="s">
        <v>594</v>
      </c>
      <c r="C212" s="241">
        <v>200000</v>
      </c>
      <c r="D212" s="241">
        <v>177000</v>
      </c>
      <c r="E212" s="241">
        <v>176065</v>
      </c>
    </row>
    <row r="213" spans="1:5" ht="14.25">
      <c r="A213" s="240" t="s">
        <v>12</v>
      </c>
      <c r="B213" s="240" t="s">
        <v>13</v>
      </c>
      <c r="C213" s="241">
        <v>820000</v>
      </c>
      <c r="D213" s="241">
        <v>889000</v>
      </c>
      <c r="E213" s="241">
        <v>888600</v>
      </c>
    </row>
    <row r="214" spans="1:5" ht="14.25">
      <c r="A214" s="240" t="s">
        <v>14</v>
      </c>
      <c r="B214" s="240" t="s">
        <v>15</v>
      </c>
      <c r="C214" s="241">
        <v>16000</v>
      </c>
      <c r="D214" s="241">
        <v>16000</v>
      </c>
      <c r="E214" s="241">
        <v>15996</v>
      </c>
    </row>
    <row r="215" spans="1:5" ht="14.25">
      <c r="A215" s="240" t="s">
        <v>18</v>
      </c>
      <c r="B215" s="240" t="s">
        <v>19</v>
      </c>
      <c r="C215" s="241">
        <v>17000</v>
      </c>
      <c r="D215" s="241">
        <v>18000</v>
      </c>
      <c r="E215" s="241">
        <v>17231</v>
      </c>
    </row>
    <row r="216" spans="1:5" ht="14.25">
      <c r="A216" s="240" t="s">
        <v>595</v>
      </c>
      <c r="B216" s="240" t="s">
        <v>596</v>
      </c>
      <c r="C216" s="241">
        <v>10000</v>
      </c>
      <c r="D216" s="241">
        <v>0</v>
      </c>
      <c r="E216" s="241">
        <v>0</v>
      </c>
    </row>
    <row r="217" spans="1:5" ht="21">
      <c r="A217" s="240" t="s">
        <v>24</v>
      </c>
      <c r="B217" s="240" t="s">
        <v>526</v>
      </c>
      <c r="C217" s="241">
        <v>20000</v>
      </c>
      <c r="D217" s="241">
        <v>19000</v>
      </c>
      <c r="E217" s="241">
        <v>18989</v>
      </c>
    </row>
    <row r="218" spans="1:5" ht="14.25">
      <c r="A218" s="240" t="s">
        <v>26</v>
      </c>
      <c r="B218" s="240" t="s">
        <v>527</v>
      </c>
      <c r="C218" s="241">
        <v>10000</v>
      </c>
      <c r="D218" s="241">
        <v>0</v>
      </c>
      <c r="E218" s="241">
        <v>0</v>
      </c>
    </row>
    <row r="219" spans="1:5" ht="31.5">
      <c r="A219" s="240" t="s">
        <v>28</v>
      </c>
      <c r="B219" s="240" t="s">
        <v>528</v>
      </c>
      <c r="C219" s="241">
        <v>100000</v>
      </c>
      <c r="D219" s="241">
        <v>37000</v>
      </c>
      <c r="E219" s="241">
        <v>36380</v>
      </c>
    </row>
    <row r="220" spans="1:5" ht="14.25">
      <c r="A220" s="240" t="s">
        <v>32</v>
      </c>
      <c r="B220" s="240" t="s">
        <v>529</v>
      </c>
      <c r="C220" s="241">
        <v>60000</v>
      </c>
      <c r="D220" s="241">
        <v>40000</v>
      </c>
      <c r="E220" s="241">
        <v>39594</v>
      </c>
    </row>
    <row r="221" spans="1:5" ht="21">
      <c r="A221" s="240" t="s">
        <v>38</v>
      </c>
      <c r="B221" s="240" t="s">
        <v>530</v>
      </c>
      <c r="C221" s="241">
        <v>60000</v>
      </c>
      <c r="D221" s="241">
        <v>9000</v>
      </c>
      <c r="E221" s="241">
        <v>8632</v>
      </c>
    </row>
    <row r="222" spans="1:5" ht="14.25">
      <c r="A222" s="240" t="s">
        <v>40</v>
      </c>
      <c r="B222" s="240" t="s">
        <v>531</v>
      </c>
      <c r="C222" s="241">
        <v>60000</v>
      </c>
      <c r="D222" s="241">
        <v>11000</v>
      </c>
      <c r="E222" s="241">
        <v>10340</v>
      </c>
    </row>
    <row r="223" spans="1:5" ht="14.25">
      <c r="A223" s="240" t="s">
        <v>44</v>
      </c>
      <c r="B223" s="240" t="s">
        <v>533</v>
      </c>
      <c r="C223" s="241">
        <v>10000</v>
      </c>
      <c r="D223" s="241">
        <v>2000</v>
      </c>
      <c r="E223" s="241">
        <v>1700</v>
      </c>
    </row>
    <row r="224" spans="1:5" ht="21">
      <c r="A224" s="240" t="s">
        <v>48</v>
      </c>
      <c r="B224" s="240" t="s">
        <v>535</v>
      </c>
      <c r="C224" s="241">
        <v>40000</v>
      </c>
      <c r="D224" s="241">
        <v>30000</v>
      </c>
      <c r="E224" s="241">
        <v>29528</v>
      </c>
    </row>
    <row r="225" spans="1:5" ht="14.25">
      <c r="A225" s="240" t="s">
        <v>58</v>
      </c>
      <c r="B225" s="240" t="s">
        <v>537</v>
      </c>
      <c r="C225" s="241">
        <v>0</v>
      </c>
      <c r="D225" s="241">
        <v>2000</v>
      </c>
      <c r="E225" s="241">
        <v>1800</v>
      </c>
    </row>
    <row r="226" spans="1:5" ht="21">
      <c r="A226" s="240" t="s">
        <v>597</v>
      </c>
      <c r="B226" s="240" t="s">
        <v>598</v>
      </c>
      <c r="C226" s="241">
        <v>5000</v>
      </c>
      <c r="D226" s="241">
        <v>2000</v>
      </c>
      <c r="E226" s="241">
        <v>1480</v>
      </c>
    </row>
    <row r="227" spans="1:5" ht="31.5">
      <c r="A227" s="240" t="s">
        <v>67</v>
      </c>
      <c r="B227" s="240" t="s">
        <v>541</v>
      </c>
      <c r="C227" s="241">
        <v>100000</v>
      </c>
      <c r="D227" s="241">
        <v>42000</v>
      </c>
      <c r="E227" s="241">
        <v>41319</v>
      </c>
    </row>
    <row r="228" spans="1:5" ht="21">
      <c r="A228" s="240" t="s">
        <v>92</v>
      </c>
      <c r="B228" s="240" t="s">
        <v>547</v>
      </c>
      <c r="C228" s="241">
        <v>0</v>
      </c>
      <c r="D228" s="241">
        <v>10000</v>
      </c>
      <c r="E228" s="241">
        <v>9842</v>
      </c>
    </row>
    <row r="229" spans="1:5" ht="31.5">
      <c r="A229" s="240" t="s">
        <v>94</v>
      </c>
      <c r="B229" s="240" t="s">
        <v>95</v>
      </c>
      <c r="C229" s="241">
        <v>0</v>
      </c>
      <c r="D229" s="241">
        <v>3000</v>
      </c>
      <c r="E229" s="241">
        <v>2657</v>
      </c>
    </row>
    <row r="230" spans="1:5" ht="14.25">
      <c r="A230" s="240" t="s">
        <v>549</v>
      </c>
      <c r="B230" s="240" t="s">
        <v>550</v>
      </c>
      <c r="C230" s="241">
        <v>700000</v>
      </c>
      <c r="D230" s="241">
        <v>1866000</v>
      </c>
      <c r="E230" s="241">
        <v>1865678</v>
      </c>
    </row>
    <row r="231" spans="1:5" ht="31.5">
      <c r="A231" s="240" t="s">
        <v>551</v>
      </c>
      <c r="B231" s="240" t="s">
        <v>552</v>
      </c>
      <c r="C231" s="241">
        <v>190000</v>
      </c>
      <c r="D231" s="241">
        <v>480000</v>
      </c>
      <c r="E231" s="241">
        <v>479730</v>
      </c>
    </row>
    <row r="232" spans="1:5" ht="21">
      <c r="A232" s="244" t="s">
        <v>96</v>
      </c>
      <c r="B232" s="206"/>
      <c r="C232" s="245">
        <v>5538000</v>
      </c>
      <c r="D232" s="245">
        <v>7041110</v>
      </c>
      <c r="E232" s="245">
        <v>7032671</v>
      </c>
    </row>
    <row r="233" spans="1:5" ht="14.25">
      <c r="A233" s="770" t="s">
        <v>111</v>
      </c>
      <c r="B233" s="771"/>
      <c r="C233" s="771"/>
      <c r="D233" s="771"/>
      <c r="E233" s="771"/>
    </row>
    <row r="234" spans="1:5" ht="21">
      <c r="A234" s="198" t="s">
        <v>1</v>
      </c>
      <c r="B234" s="198" t="s">
        <v>2</v>
      </c>
      <c r="C234" s="198" t="s">
        <v>3</v>
      </c>
      <c r="D234" s="198" t="s">
        <v>480</v>
      </c>
      <c r="E234" s="198" t="s">
        <v>672</v>
      </c>
    </row>
    <row r="235" spans="1:5" ht="31.5">
      <c r="A235" s="240" t="s">
        <v>28</v>
      </c>
      <c r="B235" s="240" t="s">
        <v>528</v>
      </c>
      <c r="C235" s="241">
        <v>100000</v>
      </c>
      <c r="D235" s="241">
        <v>24000</v>
      </c>
      <c r="E235" s="241">
        <v>23155</v>
      </c>
    </row>
    <row r="236" spans="1:5" ht="14.25">
      <c r="A236" s="240" t="s">
        <v>40</v>
      </c>
      <c r="B236" s="240" t="s">
        <v>531</v>
      </c>
      <c r="C236" s="241">
        <v>400000</v>
      </c>
      <c r="D236" s="241">
        <v>360000</v>
      </c>
      <c r="E236" s="241">
        <v>358075</v>
      </c>
    </row>
    <row r="237" spans="1:5" ht="14.25">
      <c r="A237" s="240" t="s">
        <v>44</v>
      </c>
      <c r="B237" s="240" t="s">
        <v>533</v>
      </c>
      <c r="C237" s="241">
        <v>40000</v>
      </c>
      <c r="D237" s="241">
        <v>32000</v>
      </c>
      <c r="E237" s="241">
        <v>31887</v>
      </c>
    </row>
    <row r="238" spans="1:5" ht="21">
      <c r="A238" s="240" t="s">
        <v>48</v>
      </c>
      <c r="B238" s="240" t="s">
        <v>535</v>
      </c>
      <c r="C238" s="241">
        <v>300000</v>
      </c>
      <c r="D238" s="241">
        <v>0</v>
      </c>
      <c r="E238" s="241">
        <v>0</v>
      </c>
    </row>
    <row r="239" spans="1:5" ht="31.5">
      <c r="A239" s="240" t="s">
        <v>67</v>
      </c>
      <c r="B239" s="240" t="s">
        <v>541</v>
      </c>
      <c r="C239" s="241">
        <v>230000</v>
      </c>
      <c r="D239" s="241">
        <v>103000</v>
      </c>
      <c r="E239" s="241">
        <v>102762</v>
      </c>
    </row>
    <row r="240" spans="1:5" ht="31.5">
      <c r="A240" s="240" t="s">
        <v>84</v>
      </c>
      <c r="B240" s="240" t="s">
        <v>85</v>
      </c>
      <c r="C240" s="241">
        <v>1500000</v>
      </c>
      <c r="D240" s="241">
        <v>2130000</v>
      </c>
      <c r="E240" s="241">
        <v>2130000</v>
      </c>
    </row>
    <row r="241" spans="1:5" ht="21">
      <c r="A241" s="244" t="s">
        <v>96</v>
      </c>
      <c r="B241" s="206"/>
      <c r="C241" s="245">
        <v>2570000</v>
      </c>
      <c r="D241" s="245">
        <v>2649000</v>
      </c>
      <c r="E241" s="245">
        <v>2645879</v>
      </c>
    </row>
    <row r="242" spans="1:5" ht="45" customHeight="1">
      <c r="A242" s="770" t="s">
        <v>112</v>
      </c>
      <c r="B242" s="771"/>
      <c r="C242" s="771"/>
      <c r="D242" s="771"/>
      <c r="E242" s="771"/>
    </row>
    <row r="243" spans="1:5" ht="21">
      <c r="A243" s="198" t="s">
        <v>1</v>
      </c>
      <c r="B243" s="198" t="s">
        <v>2</v>
      </c>
      <c r="C243" s="198" t="s">
        <v>3</v>
      </c>
      <c r="D243" s="198" t="s">
        <v>480</v>
      </c>
      <c r="E243" s="198" t="s">
        <v>672</v>
      </c>
    </row>
    <row r="244" spans="1:5" ht="21">
      <c r="A244" s="240" t="s">
        <v>599</v>
      </c>
      <c r="B244" s="240" t="s">
        <v>600</v>
      </c>
      <c r="C244" s="241">
        <v>330000</v>
      </c>
      <c r="D244" s="241">
        <v>330000</v>
      </c>
      <c r="E244" s="241">
        <v>330000</v>
      </c>
    </row>
    <row r="245" spans="1:5" ht="14.25">
      <c r="A245" s="240" t="s">
        <v>12</v>
      </c>
      <c r="B245" s="240" t="s">
        <v>13</v>
      </c>
      <c r="C245" s="241">
        <v>80000</v>
      </c>
      <c r="D245" s="241">
        <v>88000</v>
      </c>
      <c r="E245" s="241">
        <v>87480</v>
      </c>
    </row>
    <row r="246" spans="1:5" ht="31.5">
      <c r="A246" s="240" t="s">
        <v>28</v>
      </c>
      <c r="B246" s="240" t="s">
        <v>528</v>
      </c>
      <c r="C246" s="241">
        <v>50000</v>
      </c>
      <c r="D246" s="241">
        <v>0</v>
      </c>
      <c r="E246" s="241">
        <v>0</v>
      </c>
    </row>
    <row r="247" spans="1:5" ht="21">
      <c r="A247" s="240" t="s">
        <v>48</v>
      </c>
      <c r="B247" s="240" t="s">
        <v>535</v>
      </c>
      <c r="C247" s="241">
        <v>50000</v>
      </c>
      <c r="D247" s="241">
        <v>0</v>
      </c>
      <c r="E247" s="241">
        <v>0</v>
      </c>
    </row>
    <row r="248" spans="1:5" ht="31.5">
      <c r="A248" s="240" t="s">
        <v>67</v>
      </c>
      <c r="B248" s="240" t="s">
        <v>541</v>
      </c>
      <c r="C248" s="241">
        <v>30000</v>
      </c>
      <c r="D248" s="241">
        <v>0</v>
      </c>
      <c r="E248" s="241">
        <v>0</v>
      </c>
    </row>
    <row r="249" spans="1:5" ht="21">
      <c r="A249" s="244" t="s">
        <v>96</v>
      </c>
      <c r="B249" s="206"/>
      <c r="C249" s="245">
        <v>540000</v>
      </c>
      <c r="D249" s="245">
        <v>418000</v>
      </c>
      <c r="E249" s="245">
        <v>417480</v>
      </c>
    </row>
    <row r="250" spans="1:5" ht="46.5" customHeight="1">
      <c r="A250" s="770" t="s">
        <v>113</v>
      </c>
      <c r="B250" s="771"/>
      <c r="C250" s="771"/>
      <c r="D250" s="771"/>
      <c r="E250" s="771"/>
    </row>
    <row r="251" spans="1:5" ht="21">
      <c r="A251" s="198" t="s">
        <v>1</v>
      </c>
      <c r="B251" s="198" t="s">
        <v>2</v>
      </c>
      <c r="C251" s="198" t="s">
        <v>3</v>
      </c>
      <c r="D251" s="198" t="s">
        <v>480</v>
      </c>
      <c r="E251" s="198" t="s">
        <v>672</v>
      </c>
    </row>
    <row r="252" spans="1:5" ht="21">
      <c r="A252" s="240" t="s">
        <v>581</v>
      </c>
      <c r="B252" s="240" t="s">
        <v>582</v>
      </c>
      <c r="C252" s="241">
        <v>0</v>
      </c>
      <c r="D252" s="241">
        <v>183000</v>
      </c>
      <c r="E252" s="241">
        <v>183000</v>
      </c>
    </row>
    <row r="253" spans="1:5" ht="14.25">
      <c r="A253" s="240" t="s">
        <v>12</v>
      </c>
      <c r="B253" s="240" t="s">
        <v>13</v>
      </c>
      <c r="C253" s="241">
        <v>109000</v>
      </c>
      <c r="D253" s="241">
        <v>50000</v>
      </c>
      <c r="E253" s="241">
        <v>49410</v>
      </c>
    </row>
    <row r="254" spans="1:5" ht="31.5">
      <c r="A254" s="240" t="s">
        <v>28</v>
      </c>
      <c r="B254" s="240" t="s">
        <v>528</v>
      </c>
      <c r="C254" s="241">
        <v>250000</v>
      </c>
      <c r="D254" s="241">
        <v>426000</v>
      </c>
      <c r="E254" s="241">
        <v>425459</v>
      </c>
    </row>
    <row r="255" spans="1:5" ht="14.25">
      <c r="A255" s="240" t="s">
        <v>32</v>
      </c>
      <c r="B255" s="240" t="s">
        <v>529</v>
      </c>
      <c r="C255" s="241">
        <v>60000</v>
      </c>
      <c r="D255" s="241">
        <v>40000</v>
      </c>
      <c r="E255" s="241">
        <v>39964</v>
      </c>
    </row>
    <row r="256" spans="1:5" ht="14.25">
      <c r="A256" s="240" t="s">
        <v>601</v>
      </c>
      <c r="B256" s="240" t="s">
        <v>602</v>
      </c>
      <c r="C256" s="241">
        <v>15000</v>
      </c>
      <c r="D256" s="241">
        <v>9000</v>
      </c>
      <c r="E256" s="241">
        <v>8807</v>
      </c>
    </row>
    <row r="257" spans="1:5" ht="14.25">
      <c r="A257" s="240" t="s">
        <v>40</v>
      </c>
      <c r="B257" s="240" t="s">
        <v>531</v>
      </c>
      <c r="C257" s="241">
        <v>50000</v>
      </c>
      <c r="D257" s="241">
        <v>33000</v>
      </c>
      <c r="E257" s="241">
        <v>32405</v>
      </c>
    </row>
    <row r="258" spans="1:5" ht="14.25">
      <c r="A258" s="240" t="s">
        <v>42</v>
      </c>
      <c r="B258" s="240" t="s">
        <v>532</v>
      </c>
      <c r="C258" s="241">
        <v>150000</v>
      </c>
      <c r="D258" s="241">
        <v>15000</v>
      </c>
      <c r="E258" s="241">
        <v>14797</v>
      </c>
    </row>
    <row r="259" spans="1:5" ht="14.25">
      <c r="A259" s="240" t="s">
        <v>44</v>
      </c>
      <c r="B259" s="240" t="s">
        <v>533</v>
      </c>
      <c r="C259" s="241">
        <v>30000</v>
      </c>
      <c r="D259" s="241">
        <v>18000</v>
      </c>
      <c r="E259" s="241">
        <v>17314</v>
      </c>
    </row>
    <row r="260" spans="1:5" ht="21">
      <c r="A260" s="240" t="s">
        <v>46</v>
      </c>
      <c r="B260" s="240" t="s">
        <v>534</v>
      </c>
      <c r="C260" s="241">
        <v>35000</v>
      </c>
      <c r="D260" s="241">
        <v>45000</v>
      </c>
      <c r="E260" s="241">
        <v>44719</v>
      </c>
    </row>
    <row r="261" spans="1:5" ht="21">
      <c r="A261" s="240" t="s">
        <v>48</v>
      </c>
      <c r="B261" s="240" t="s">
        <v>535</v>
      </c>
      <c r="C261" s="241">
        <v>100000</v>
      </c>
      <c r="D261" s="241">
        <v>560000</v>
      </c>
      <c r="E261" s="241">
        <v>559631</v>
      </c>
    </row>
    <row r="262" spans="1:5" ht="14.25">
      <c r="A262" s="240" t="s">
        <v>58</v>
      </c>
      <c r="B262" s="240" t="s">
        <v>537</v>
      </c>
      <c r="C262" s="241">
        <v>0</v>
      </c>
      <c r="D262" s="241">
        <v>66000</v>
      </c>
      <c r="E262" s="241">
        <v>65286</v>
      </c>
    </row>
    <row r="263" spans="1:5" ht="21">
      <c r="A263" s="240" t="s">
        <v>65</v>
      </c>
      <c r="B263" s="240" t="s">
        <v>540</v>
      </c>
      <c r="C263" s="241">
        <v>460000</v>
      </c>
      <c r="D263" s="241">
        <v>66000</v>
      </c>
      <c r="E263" s="241">
        <v>65039</v>
      </c>
    </row>
    <row r="264" spans="1:5" ht="31.5">
      <c r="A264" s="240" t="s">
        <v>67</v>
      </c>
      <c r="B264" s="240" t="s">
        <v>541</v>
      </c>
      <c r="C264" s="241">
        <v>338000</v>
      </c>
      <c r="D264" s="241">
        <v>222000</v>
      </c>
      <c r="E264" s="241">
        <v>221607</v>
      </c>
    </row>
    <row r="265" spans="1:5" ht="31.5">
      <c r="A265" s="240" t="s">
        <v>74</v>
      </c>
      <c r="B265" s="240" t="s">
        <v>603</v>
      </c>
      <c r="C265" s="241">
        <v>100000</v>
      </c>
      <c r="D265" s="241">
        <v>0</v>
      </c>
      <c r="E265" s="241">
        <v>0</v>
      </c>
    </row>
    <row r="266" spans="1:5" ht="21">
      <c r="A266" s="240" t="s">
        <v>92</v>
      </c>
      <c r="B266" s="240" t="s">
        <v>547</v>
      </c>
      <c r="C266" s="241">
        <v>0</v>
      </c>
      <c r="D266" s="241">
        <v>26000</v>
      </c>
      <c r="E266" s="241">
        <v>25188</v>
      </c>
    </row>
    <row r="267" spans="1:5" ht="31.5">
      <c r="A267" s="240" t="s">
        <v>94</v>
      </c>
      <c r="B267" s="240" t="s">
        <v>548</v>
      </c>
      <c r="C267" s="241">
        <v>0</v>
      </c>
      <c r="D267" s="241">
        <v>7000</v>
      </c>
      <c r="E267" s="241">
        <v>6801</v>
      </c>
    </row>
    <row r="268" spans="1:5" ht="21">
      <c r="A268" s="244" t="s">
        <v>96</v>
      </c>
      <c r="B268" s="206"/>
      <c r="C268" s="245">
        <v>2099000</v>
      </c>
      <c r="D268" s="245">
        <v>1766000</v>
      </c>
      <c r="E268" s="245">
        <v>1759427</v>
      </c>
    </row>
    <row r="269" spans="1:5" ht="23.25" customHeight="1">
      <c r="A269" s="770" t="s">
        <v>114</v>
      </c>
      <c r="B269" s="771"/>
      <c r="C269" s="771"/>
      <c r="D269" s="771"/>
      <c r="E269" s="771"/>
    </row>
    <row r="270" spans="1:5" ht="21">
      <c r="A270" s="198" t="s">
        <v>1</v>
      </c>
      <c r="B270" s="198" t="s">
        <v>2</v>
      </c>
      <c r="C270" s="198" t="s">
        <v>3</v>
      </c>
      <c r="D270" s="198" t="s">
        <v>480</v>
      </c>
      <c r="E270" s="198" t="s">
        <v>672</v>
      </c>
    </row>
    <row r="271" spans="1:5" ht="42">
      <c r="A271" s="240" t="s">
        <v>604</v>
      </c>
      <c r="B271" s="240" t="s">
        <v>482</v>
      </c>
      <c r="C271" s="241">
        <v>0</v>
      </c>
      <c r="D271" s="241">
        <v>480000</v>
      </c>
      <c r="E271" s="241">
        <v>480000</v>
      </c>
    </row>
    <row r="272" spans="1:5" ht="31.5">
      <c r="A272" s="240" t="s">
        <v>84</v>
      </c>
      <c r="B272" s="240" t="s">
        <v>85</v>
      </c>
      <c r="C272" s="241">
        <v>1400000</v>
      </c>
      <c r="D272" s="241">
        <v>1180000</v>
      </c>
      <c r="E272" s="241">
        <v>1179600</v>
      </c>
    </row>
    <row r="273" spans="1:5" ht="21">
      <c r="A273" s="244" t="s">
        <v>96</v>
      </c>
      <c r="B273" s="206"/>
      <c r="C273" s="245">
        <v>1400000</v>
      </c>
      <c r="D273" s="245">
        <v>1660000</v>
      </c>
      <c r="E273" s="245">
        <v>1659600</v>
      </c>
    </row>
    <row r="274" spans="1:5" ht="36" customHeight="1">
      <c r="A274" s="770" t="s">
        <v>115</v>
      </c>
      <c r="B274" s="771"/>
      <c r="C274" s="771"/>
      <c r="D274" s="771"/>
      <c r="E274" s="771"/>
    </row>
    <row r="275" spans="1:5" ht="21">
      <c r="A275" s="198" t="s">
        <v>1</v>
      </c>
      <c r="B275" s="198" t="s">
        <v>2</v>
      </c>
      <c r="C275" s="198" t="s">
        <v>3</v>
      </c>
      <c r="D275" s="198" t="s">
        <v>480</v>
      </c>
      <c r="E275" s="198" t="s">
        <v>672</v>
      </c>
    </row>
    <row r="276" spans="1:5" ht="31.5">
      <c r="A276" s="240" t="s">
        <v>28</v>
      </c>
      <c r="B276" s="240" t="s">
        <v>528</v>
      </c>
      <c r="C276" s="241">
        <v>120000</v>
      </c>
      <c r="D276" s="241">
        <v>144000</v>
      </c>
      <c r="E276" s="241">
        <v>123581</v>
      </c>
    </row>
    <row r="277" spans="1:5" ht="14.25">
      <c r="A277" s="240" t="s">
        <v>32</v>
      </c>
      <c r="B277" s="240" t="s">
        <v>529</v>
      </c>
      <c r="C277" s="241">
        <v>0</v>
      </c>
      <c r="D277" s="241">
        <v>10000</v>
      </c>
      <c r="E277" s="241">
        <v>9953</v>
      </c>
    </row>
    <row r="278" spans="1:5" ht="21">
      <c r="A278" s="240" t="s">
        <v>38</v>
      </c>
      <c r="B278" s="240" t="s">
        <v>530</v>
      </c>
      <c r="C278" s="241">
        <v>30000</v>
      </c>
      <c r="D278" s="241">
        <v>18000</v>
      </c>
      <c r="E278" s="241">
        <v>17479</v>
      </c>
    </row>
    <row r="279" spans="1:5" ht="14.25">
      <c r="A279" s="240" t="s">
        <v>40</v>
      </c>
      <c r="B279" s="240" t="s">
        <v>531</v>
      </c>
      <c r="C279" s="241">
        <v>440000</v>
      </c>
      <c r="D279" s="241">
        <v>113000</v>
      </c>
      <c r="E279" s="241">
        <v>112390</v>
      </c>
    </row>
    <row r="280" spans="1:5" ht="14.25">
      <c r="A280" s="240" t="s">
        <v>42</v>
      </c>
      <c r="B280" s="240" t="s">
        <v>532</v>
      </c>
      <c r="C280" s="241">
        <v>800000</v>
      </c>
      <c r="D280" s="241">
        <v>820000</v>
      </c>
      <c r="E280" s="241">
        <v>819701</v>
      </c>
    </row>
    <row r="281" spans="1:5" ht="14.25">
      <c r="A281" s="240" t="s">
        <v>44</v>
      </c>
      <c r="B281" s="240" t="s">
        <v>533</v>
      </c>
      <c r="C281" s="241">
        <v>60000</v>
      </c>
      <c r="D281" s="241">
        <v>63000</v>
      </c>
      <c r="E281" s="241">
        <v>62386</v>
      </c>
    </row>
    <row r="282" spans="1:5" ht="21">
      <c r="A282" s="240" t="s">
        <v>48</v>
      </c>
      <c r="B282" s="240" t="s">
        <v>535</v>
      </c>
      <c r="C282" s="241">
        <v>70000</v>
      </c>
      <c r="D282" s="241">
        <v>50000</v>
      </c>
      <c r="E282" s="241">
        <v>49900</v>
      </c>
    </row>
    <row r="283" spans="1:5" ht="21">
      <c r="A283" s="240" t="s">
        <v>52</v>
      </c>
      <c r="B283" s="240" t="s">
        <v>536</v>
      </c>
      <c r="C283" s="241">
        <v>280000</v>
      </c>
      <c r="D283" s="241">
        <v>181000</v>
      </c>
      <c r="E283" s="241">
        <v>180906</v>
      </c>
    </row>
    <row r="284" spans="1:5" ht="14.25">
      <c r="A284" s="240" t="s">
        <v>56</v>
      </c>
      <c r="B284" s="240" t="s">
        <v>585</v>
      </c>
      <c r="C284" s="241">
        <v>30000</v>
      </c>
      <c r="D284" s="241">
        <v>0</v>
      </c>
      <c r="E284" s="241">
        <v>0</v>
      </c>
    </row>
    <row r="285" spans="1:5" ht="14.25">
      <c r="A285" s="240" t="s">
        <v>58</v>
      </c>
      <c r="B285" s="240" t="s">
        <v>537</v>
      </c>
      <c r="C285" s="241">
        <v>40000</v>
      </c>
      <c r="D285" s="241">
        <v>63000</v>
      </c>
      <c r="E285" s="241">
        <v>62952</v>
      </c>
    </row>
    <row r="286" spans="1:5" ht="31.5">
      <c r="A286" s="240" t="s">
        <v>67</v>
      </c>
      <c r="B286" s="240" t="s">
        <v>541</v>
      </c>
      <c r="C286" s="241">
        <v>505000</v>
      </c>
      <c r="D286" s="241">
        <v>378000</v>
      </c>
      <c r="E286" s="241">
        <v>377513</v>
      </c>
    </row>
    <row r="287" spans="1:5" ht="31.5">
      <c r="A287" s="240" t="s">
        <v>82</v>
      </c>
      <c r="B287" s="240" t="s">
        <v>605</v>
      </c>
      <c r="C287" s="241">
        <v>2526000</v>
      </c>
      <c r="D287" s="241">
        <v>0</v>
      </c>
      <c r="E287" s="241">
        <v>0</v>
      </c>
    </row>
    <row r="288" spans="1:5" ht="21">
      <c r="A288" s="240" t="s">
        <v>92</v>
      </c>
      <c r="B288" s="240" t="s">
        <v>547</v>
      </c>
      <c r="C288" s="241">
        <v>0</v>
      </c>
      <c r="D288" s="241">
        <v>12000</v>
      </c>
      <c r="E288" s="241">
        <v>11016</v>
      </c>
    </row>
    <row r="289" spans="1:5" ht="31.5">
      <c r="A289" s="240" t="s">
        <v>94</v>
      </c>
      <c r="B289" s="240" t="s">
        <v>548</v>
      </c>
      <c r="C289" s="241">
        <v>0</v>
      </c>
      <c r="D289" s="241">
        <v>3000</v>
      </c>
      <c r="E289" s="241">
        <v>2974</v>
      </c>
    </row>
    <row r="290" spans="1:5" ht="21">
      <c r="A290" s="244" t="s">
        <v>96</v>
      </c>
      <c r="B290" s="206"/>
      <c r="C290" s="245">
        <v>4901000</v>
      </c>
      <c r="D290" s="245">
        <v>1855000</v>
      </c>
      <c r="E290" s="245">
        <v>1830751</v>
      </c>
    </row>
    <row r="291" spans="1:5" ht="42.75" customHeight="1">
      <c r="A291" s="770" t="s">
        <v>483</v>
      </c>
      <c r="B291" s="771"/>
      <c r="C291" s="771"/>
      <c r="D291" s="771"/>
      <c r="E291" s="771"/>
    </row>
    <row r="292" spans="1:5" ht="21">
      <c r="A292" s="198" t="s">
        <v>1</v>
      </c>
      <c r="B292" s="198" t="s">
        <v>2</v>
      </c>
      <c r="C292" s="198" t="s">
        <v>3</v>
      </c>
      <c r="D292" s="198" t="s">
        <v>480</v>
      </c>
      <c r="E292" s="198" t="s">
        <v>672</v>
      </c>
    </row>
    <row r="293" spans="1:5" ht="31.5">
      <c r="A293" s="240" t="s">
        <v>28</v>
      </c>
      <c r="B293" s="240" t="s">
        <v>528</v>
      </c>
      <c r="C293" s="241">
        <v>100000</v>
      </c>
      <c r="D293" s="241">
        <v>92000</v>
      </c>
      <c r="E293" s="241">
        <v>91397</v>
      </c>
    </row>
    <row r="294" spans="1:5" ht="14.25">
      <c r="A294" s="240" t="s">
        <v>32</v>
      </c>
      <c r="B294" s="240" t="s">
        <v>529</v>
      </c>
      <c r="C294" s="241">
        <v>30000</v>
      </c>
      <c r="D294" s="241">
        <v>26000</v>
      </c>
      <c r="E294" s="241">
        <v>25484</v>
      </c>
    </row>
    <row r="295" spans="1:5" ht="21">
      <c r="A295" s="240" t="s">
        <v>38</v>
      </c>
      <c r="B295" s="240" t="s">
        <v>530</v>
      </c>
      <c r="C295" s="241">
        <v>15000</v>
      </c>
      <c r="D295" s="241">
        <v>11000</v>
      </c>
      <c r="E295" s="241">
        <v>10838</v>
      </c>
    </row>
    <row r="296" spans="1:5" ht="14.25">
      <c r="A296" s="240" t="s">
        <v>40</v>
      </c>
      <c r="B296" s="240" t="s">
        <v>531</v>
      </c>
      <c r="C296" s="241">
        <v>450000</v>
      </c>
      <c r="D296" s="241">
        <v>361000</v>
      </c>
      <c r="E296" s="241">
        <v>360120</v>
      </c>
    </row>
    <row r="297" spans="1:5" ht="14.25">
      <c r="A297" s="240" t="s">
        <v>42</v>
      </c>
      <c r="B297" s="240" t="s">
        <v>532</v>
      </c>
      <c r="C297" s="241">
        <v>800000</v>
      </c>
      <c r="D297" s="241">
        <v>1572000</v>
      </c>
      <c r="E297" s="241">
        <v>1473771</v>
      </c>
    </row>
    <row r="298" spans="1:5" ht="14.25">
      <c r="A298" s="240" t="s">
        <v>44</v>
      </c>
      <c r="B298" s="240" t="s">
        <v>533</v>
      </c>
      <c r="C298" s="241">
        <v>100000</v>
      </c>
      <c r="D298" s="241">
        <v>74000</v>
      </c>
      <c r="E298" s="241">
        <v>73756</v>
      </c>
    </row>
    <row r="299" spans="1:5" ht="21">
      <c r="A299" s="240" t="s">
        <v>46</v>
      </c>
      <c r="B299" s="240" t="s">
        <v>534</v>
      </c>
      <c r="C299" s="241">
        <v>15000</v>
      </c>
      <c r="D299" s="241">
        <v>19000</v>
      </c>
      <c r="E299" s="241">
        <v>18060</v>
      </c>
    </row>
    <row r="300" spans="1:5" ht="21">
      <c r="A300" s="240" t="s">
        <v>48</v>
      </c>
      <c r="B300" s="240" t="s">
        <v>49</v>
      </c>
      <c r="C300" s="241">
        <v>100000</v>
      </c>
      <c r="D300" s="241">
        <v>198000</v>
      </c>
      <c r="E300" s="241">
        <v>197696</v>
      </c>
    </row>
    <row r="301" spans="1:5" ht="14.25">
      <c r="A301" s="240" t="s">
        <v>58</v>
      </c>
      <c r="B301" s="240" t="s">
        <v>537</v>
      </c>
      <c r="C301" s="241">
        <v>10000</v>
      </c>
      <c r="D301" s="241">
        <v>64000</v>
      </c>
      <c r="E301" s="241">
        <v>63424</v>
      </c>
    </row>
    <row r="302" spans="1:5" ht="31.5">
      <c r="A302" s="240" t="s">
        <v>67</v>
      </c>
      <c r="B302" s="240" t="s">
        <v>541</v>
      </c>
      <c r="C302" s="241">
        <v>440000</v>
      </c>
      <c r="D302" s="241">
        <v>691000</v>
      </c>
      <c r="E302" s="241">
        <v>685942</v>
      </c>
    </row>
    <row r="303" spans="1:5" ht="21">
      <c r="A303" s="240" t="s">
        <v>92</v>
      </c>
      <c r="B303" s="240" t="s">
        <v>547</v>
      </c>
      <c r="C303" s="241">
        <v>0</v>
      </c>
      <c r="D303" s="241">
        <v>72000</v>
      </c>
      <c r="E303" s="241">
        <v>71207</v>
      </c>
    </row>
    <row r="304" spans="1:5" ht="31.5">
      <c r="A304" s="240" t="s">
        <v>94</v>
      </c>
      <c r="B304" s="240" t="s">
        <v>95</v>
      </c>
      <c r="C304" s="241">
        <v>0</v>
      </c>
      <c r="D304" s="241">
        <v>20000</v>
      </c>
      <c r="E304" s="241">
        <v>19226</v>
      </c>
    </row>
    <row r="305" spans="1:5" ht="21">
      <c r="A305" s="244" t="s">
        <v>96</v>
      </c>
      <c r="B305" s="206"/>
      <c r="C305" s="245">
        <v>2060000</v>
      </c>
      <c r="D305" s="245">
        <v>3200000</v>
      </c>
      <c r="E305" s="245">
        <v>3090921</v>
      </c>
    </row>
    <row r="306" spans="1:5" ht="42" customHeight="1">
      <c r="A306" s="770" t="s">
        <v>116</v>
      </c>
      <c r="B306" s="771"/>
      <c r="C306" s="771"/>
      <c r="D306" s="771"/>
      <c r="E306" s="771"/>
    </row>
    <row r="307" spans="1:5" ht="21">
      <c r="A307" s="198" t="s">
        <v>1</v>
      </c>
      <c r="B307" s="198" t="s">
        <v>2</v>
      </c>
      <c r="C307" s="198" t="s">
        <v>3</v>
      </c>
      <c r="D307" s="198" t="s">
        <v>480</v>
      </c>
      <c r="E307" s="198" t="s">
        <v>672</v>
      </c>
    </row>
    <row r="308" spans="1:5" ht="31.5">
      <c r="A308" s="240" t="s">
        <v>28</v>
      </c>
      <c r="B308" s="240" t="s">
        <v>528</v>
      </c>
      <c r="C308" s="241">
        <v>100000</v>
      </c>
      <c r="D308" s="241">
        <v>133000</v>
      </c>
      <c r="E308" s="241">
        <v>132185</v>
      </c>
    </row>
    <row r="309" spans="1:5" ht="14.25">
      <c r="A309" s="240" t="s">
        <v>32</v>
      </c>
      <c r="B309" s="240" t="s">
        <v>529</v>
      </c>
      <c r="C309" s="241">
        <v>30000</v>
      </c>
      <c r="D309" s="241">
        <v>28000</v>
      </c>
      <c r="E309" s="241">
        <v>27508</v>
      </c>
    </row>
    <row r="310" spans="1:5" ht="21">
      <c r="A310" s="240" t="s">
        <v>38</v>
      </c>
      <c r="B310" s="240" t="s">
        <v>530</v>
      </c>
      <c r="C310" s="241">
        <v>15000</v>
      </c>
      <c r="D310" s="241">
        <v>11000</v>
      </c>
      <c r="E310" s="241">
        <v>10597</v>
      </c>
    </row>
    <row r="311" spans="1:5" ht="14.25">
      <c r="A311" s="240" t="s">
        <v>40</v>
      </c>
      <c r="B311" s="240" t="s">
        <v>531</v>
      </c>
      <c r="C311" s="241">
        <v>450000</v>
      </c>
      <c r="D311" s="241">
        <v>361000</v>
      </c>
      <c r="E311" s="241">
        <v>360562</v>
      </c>
    </row>
    <row r="312" spans="1:5" ht="14.25">
      <c r="A312" s="240" t="s">
        <v>42</v>
      </c>
      <c r="B312" s="240" t="s">
        <v>532</v>
      </c>
      <c r="C312" s="241">
        <v>800000</v>
      </c>
      <c r="D312" s="241">
        <v>1472000</v>
      </c>
      <c r="E312" s="241">
        <v>1471403</v>
      </c>
    </row>
    <row r="313" spans="1:5" ht="14.25">
      <c r="A313" s="240" t="s">
        <v>44</v>
      </c>
      <c r="B313" s="240" t="s">
        <v>533</v>
      </c>
      <c r="C313" s="241">
        <v>100000</v>
      </c>
      <c r="D313" s="241">
        <v>74000</v>
      </c>
      <c r="E313" s="241">
        <v>73757</v>
      </c>
    </row>
    <row r="314" spans="1:5" ht="21">
      <c r="A314" s="240" t="s">
        <v>46</v>
      </c>
      <c r="B314" s="240" t="s">
        <v>534</v>
      </c>
      <c r="C314" s="241">
        <v>15000</v>
      </c>
      <c r="D314" s="241">
        <v>19000</v>
      </c>
      <c r="E314" s="241">
        <v>18061</v>
      </c>
    </row>
    <row r="315" spans="1:5" ht="21">
      <c r="A315" s="240" t="s">
        <v>48</v>
      </c>
      <c r="B315" s="240" t="s">
        <v>535</v>
      </c>
      <c r="C315" s="241">
        <v>100000</v>
      </c>
      <c r="D315" s="241">
        <v>198000</v>
      </c>
      <c r="E315" s="241">
        <v>197696</v>
      </c>
    </row>
    <row r="316" spans="1:5" ht="14.25">
      <c r="A316" s="240" t="s">
        <v>58</v>
      </c>
      <c r="B316" s="240" t="s">
        <v>537</v>
      </c>
      <c r="C316" s="241">
        <v>10000</v>
      </c>
      <c r="D316" s="241">
        <v>53000</v>
      </c>
      <c r="E316" s="241">
        <v>52896</v>
      </c>
    </row>
    <row r="317" spans="1:5" ht="31.5">
      <c r="A317" s="240" t="s">
        <v>67</v>
      </c>
      <c r="B317" s="240" t="s">
        <v>541</v>
      </c>
      <c r="C317" s="241">
        <v>440000</v>
      </c>
      <c r="D317" s="241">
        <v>698000</v>
      </c>
      <c r="E317" s="241">
        <v>692878</v>
      </c>
    </row>
    <row r="318" spans="1:5" ht="21">
      <c r="A318" s="240" t="s">
        <v>92</v>
      </c>
      <c r="B318" s="240" t="s">
        <v>547</v>
      </c>
      <c r="C318" s="241">
        <v>0</v>
      </c>
      <c r="D318" s="241">
        <v>82000</v>
      </c>
      <c r="E318" s="241">
        <v>81443</v>
      </c>
    </row>
    <row r="319" spans="1:5" ht="31.5">
      <c r="A319" s="240" t="s">
        <v>94</v>
      </c>
      <c r="B319" s="240" t="s">
        <v>548</v>
      </c>
      <c r="C319" s="241">
        <v>0</v>
      </c>
      <c r="D319" s="241">
        <v>22000</v>
      </c>
      <c r="E319" s="241">
        <v>21990</v>
      </c>
    </row>
    <row r="320" spans="1:5" ht="14.25">
      <c r="A320" s="240" t="s">
        <v>549</v>
      </c>
      <c r="B320" s="240" t="s">
        <v>550</v>
      </c>
      <c r="C320" s="241">
        <v>2880000</v>
      </c>
      <c r="D320" s="241">
        <v>0</v>
      </c>
      <c r="E320" s="241">
        <v>0</v>
      </c>
    </row>
    <row r="321" spans="1:5" ht="31.5">
      <c r="A321" s="240" t="s">
        <v>551</v>
      </c>
      <c r="B321" s="240" t="s">
        <v>552</v>
      </c>
      <c r="C321" s="241">
        <v>773000</v>
      </c>
      <c r="D321" s="241">
        <v>0</v>
      </c>
      <c r="E321" s="241">
        <v>0</v>
      </c>
    </row>
    <row r="322" spans="1:5" ht="21">
      <c r="A322" s="244" t="s">
        <v>96</v>
      </c>
      <c r="B322" s="206"/>
      <c r="C322" s="245">
        <v>5713000</v>
      </c>
      <c r="D322" s="245">
        <v>3151000</v>
      </c>
      <c r="E322" s="245">
        <v>3140976</v>
      </c>
    </row>
    <row r="323" spans="1:5" ht="14.25">
      <c r="A323" s="770" t="s">
        <v>484</v>
      </c>
      <c r="B323" s="771"/>
      <c r="C323" s="771"/>
      <c r="D323" s="771"/>
      <c r="E323" s="771"/>
    </row>
    <row r="324" spans="1:5" ht="21">
      <c r="A324" s="198" t="s">
        <v>1</v>
      </c>
      <c r="B324" s="198" t="s">
        <v>2</v>
      </c>
      <c r="C324" s="198" t="s">
        <v>3</v>
      </c>
      <c r="D324" s="198" t="s">
        <v>480</v>
      </c>
      <c r="E324" s="198" t="s">
        <v>672</v>
      </c>
    </row>
    <row r="325" spans="1:5" ht="31.5">
      <c r="A325" s="240" t="s">
        <v>521</v>
      </c>
      <c r="B325" s="240" t="s">
        <v>522</v>
      </c>
      <c r="C325" s="241">
        <v>0</v>
      </c>
      <c r="D325" s="241">
        <v>0</v>
      </c>
      <c r="E325" s="241">
        <v>0</v>
      </c>
    </row>
    <row r="326" spans="1:5" ht="21">
      <c r="A326" s="240" t="s">
        <v>581</v>
      </c>
      <c r="B326" s="240" t="s">
        <v>582</v>
      </c>
      <c r="C326" s="241">
        <v>666000</v>
      </c>
      <c r="D326" s="241">
        <v>821000</v>
      </c>
      <c r="E326" s="241">
        <v>820552</v>
      </c>
    </row>
    <row r="327" spans="1:5" ht="14.25">
      <c r="A327" s="240" t="s">
        <v>6</v>
      </c>
      <c r="B327" s="240" t="s">
        <v>524</v>
      </c>
      <c r="C327" s="241">
        <v>48000</v>
      </c>
      <c r="D327" s="241">
        <v>52000</v>
      </c>
      <c r="E327" s="241">
        <v>52000</v>
      </c>
    </row>
    <row r="328" spans="1:5" ht="14.25">
      <c r="A328" s="240" t="s">
        <v>12</v>
      </c>
      <c r="B328" s="240" t="s">
        <v>13</v>
      </c>
      <c r="C328" s="241">
        <v>180000</v>
      </c>
      <c r="D328" s="241">
        <v>222000</v>
      </c>
      <c r="E328" s="241">
        <v>221554</v>
      </c>
    </row>
    <row r="329" spans="1:5" ht="14.25">
      <c r="A329" s="240" t="s">
        <v>14</v>
      </c>
      <c r="B329" s="240" t="s">
        <v>15</v>
      </c>
      <c r="C329" s="241">
        <v>8000</v>
      </c>
      <c r="D329" s="241">
        <v>9000</v>
      </c>
      <c r="E329" s="241">
        <v>8665</v>
      </c>
    </row>
    <row r="330" spans="1:5" ht="14.25">
      <c r="A330" s="240" t="s">
        <v>18</v>
      </c>
      <c r="B330" s="240" t="s">
        <v>19</v>
      </c>
      <c r="C330" s="241">
        <v>9000</v>
      </c>
      <c r="D330" s="241">
        <v>10000</v>
      </c>
      <c r="E330" s="241">
        <v>9377</v>
      </c>
    </row>
    <row r="331" spans="1:5" ht="14.25">
      <c r="A331" s="240" t="s">
        <v>26</v>
      </c>
      <c r="B331" s="240" t="s">
        <v>527</v>
      </c>
      <c r="C331" s="241">
        <v>10000</v>
      </c>
      <c r="D331" s="241">
        <v>9000</v>
      </c>
      <c r="E331" s="241">
        <v>8252</v>
      </c>
    </row>
    <row r="332" spans="1:5" ht="31.5">
      <c r="A332" s="240" t="s">
        <v>28</v>
      </c>
      <c r="B332" s="240" t="s">
        <v>528</v>
      </c>
      <c r="C332" s="241">
        <v>50000</v>
      </c>
      <c r="D332" s="241">
        <v>6000</v>
      </c>
      <c r="E332" s="241">
        <v>5984</v>
      </c>
    </row>
    <row r="333" spans="1:5" ht="14.25">
      <c r="A333" s="240" t="s">
        <v>40</v>
      </c>
      <c r="B333" s="240" t="s">
        <v>531</v>
      </c>
      <c r="C333" s="241">
        <v>150000</v>
      </c>
      <c r="D333" s="241">
        <v>98000</v>
      </c>
      <c r="E333" s="241">
        <v>97714</v>
      </c>
    </row>
    <row r="334" spans="1:5" ht="14.25">
      <c r="A334" s="240" t="s">
        <v>42</v>
      </c>
      <c r="B334" s="240" t="s">
        <v>532</v>
      </c>
      <c r="C334" s="241">
        <v>150000</v>
      </c>
      <c r="D334" s="241">
        <v>97000</v>
      </c>
      <c r="E334" s="241">
        <v>96599</v>
      </c>
    </row>
    <row r="335" spans="1:5" ht="14.25">
      <c r="A335" s="240" t="s">
        <v>44</v>
      </c>
      <c r="B335" s="240" t="s">
        <v>533</v>
      </c>
      <c r="C335" s="241">
        <v>10000</v>
      </c>
      <c r="D335" s="241">
        <v>6000</v>
      </c>
      <c r="E335" s="241">
        <v>5762</v>
      </c>
    </row>
    <row r="336" spans="1:5" ht="21">
      <c r="A336" s="240" t="s">
        <v>48</v>
      </c>
      <c r="B336" s="240" t="s">
        <v>535</v>
      </c>
      <c r="C336" s="241">
        <v>50000</v>
      </c>
      <c r="D336" s="241">
        <v>0</v>
      </c>
      <c r="E336" s="241">
        <v>0</v>
      </c>
    </row>
    <row r="337" spans="1:5" ht="14.25">
      <c r="A337" s="240" t="s">
        <v>58</v>
      </c>
      <c r="B337" s="240" t="s">
        <v>537</v>
      </c>
      <c r="C337" s="241">
        <v>60000</v>
      </c>
      <c r="D337" s="241">
        <v>34000</v>
      </c>
      <c r="E337" s="241">
        <v>33696</v>
      </c>
    </row>
    <row r="338" spans="1:5" ht="31.5">
      <c r="A338" s="240" t="s">
        <v>67</v>
      </c>
      <c r="B338" s="240" t="s">
        <v>68</v>
      </c>
      <c r="C338" s="241">
        <v>130000</v>
      </c>
      <c r="D338" s="241">
        <v>56000</v>
      </c>
      <c r="E338" s="241">
        <v>64550</v>
      </c>
    </row>
    <row r="339" spans="1:5" ht="21">
      <c r="A339" s="244" t="s">
        <v>96</v>
      </c>
      <c r="B339" s="206"/>
      <c r="C339" s="245">
        <v>1521000</v>
      </c>
      <c r="D339" s="245">
        <v>1420000</v>
      </c>
      <c r="E339" s="245">
        <v>1424705</v>
      </c>
    </row>
    <row r="340" spans="1:5" ht="14.25">
      <c r="A340" s="770" t="s">
        <v>117</v>
      </c>
      <c r="B340" s="771"/>
      <c r="C340" s="771"/>
      <c r="D340" s="771"/>
      <c r="E340" s="771"/>
    </row>
    <row r="341" spans="1:5" ht="21">
      <c r="A341" s="198" t="s">
        <v>1</v>
      </c>
      <c r="B341" s="198" t="s">
        <v>2</v>
      </c>
      <c r="C341" s="198" t="s">
        <v>3</v>
      </c>
      <c r="D341" s="198" t="s">
        <v>480</v>
      </c>
      <c r="E341" s="198" t="s">
        <v>672</v>
      </c>
    </row>
    <row r="342" spans="1:5" ht="21">
      <c r="A342" s="240" t="s">
        <v>76</v>
      </c>
      <c r="B342" s="240" t="s">
        <v>606</v>
      </c>
      <c r="C342" s="241">
        <v>100000</v>
      </c>
      <c r="D342" s="241">
        <v>0</v>
      </c>
      <c r="E342" s="241">
        <v>0</v>
      </c>
    </row>
    <row r="343" spans="1:5" ht="21">
      <c r="A343" s="244" t="s">
        <v>96</v>
      </c>
      <c r="B343" s="206"/>
      <c r="C343" s="245">
        <v>100000</v>
      </c>
      <c r="D343" s="245">
        <v>0</v>
      </c>
      <c r="E343" s="245">
        <v>0</v>
      </c>
    </row>
    <row r="344" spans="1:5" ht="14.25">
      <c r="A344" s="770" t="s">
        <v>118</v>
      </c>
      <c r="B344" s="771"/>
      <c r="C344" s="771"/>
      <c r="D344" s="771"/>
      <c r="E344" s="771"/>
    </row>
    <row r="345" spans="1:5" ht="21">
      <c r="A345" s="198" t="s">
        <v>1</v>
      </c>
      <c r="B345" s="198" t="s">
        <v>2</v>
      </c>
      <c r="C345" s="198" t="s">
        <v>3</v>
      </c>
      <c r="D345" s="198" t="s">
        <v>480</v>
      </c>
      <c r="E345" s="198" t="s">
        <v>672</v>
      </c>
    </row>
    <row r="346" spans="1:5" ht="21">
      <c r="A346" s="240" t="s">
        <v>607</v>
      </c>
      <c r="B346" s="240" t="s">
        <v>608</v>
      </c>
      <c r="C346" s="241">
        <v>200000</v>
      </c>
      <c r="D346" s="241">
        <v>0</v>
      </c>
      <c r="E346" s="241">
        <v>0</v>
      </c>
    </row>
    <row r="347" spans="1:5" ht="21">
      <c r="A347" s="244" t="s">
        <v>96</v>
      </c>
      <c r="B347" s="206"/>
      <c r="C347" s="245">
        <v>200000</v>
      </c>
      <c r="D347" s="245">
        <v>0</v>
      </c>
      <c r="E347" s="245">
        <v>0</v>
      </c>
    </row>
    <row r="348" spans="1:5" ht="14.25">
      <c r="A348" s="770" t="s">
        <v>119</v>
      </c>
      <c r="B348" s="771"/>
      <c r="C348" s="771"/>
      <c r="D348" s="771"/>
      <c r="E348" s="771"/>
    </row>
    <row r="349" spans="1:5" ht="21">
      <c r="A349" s="198" t="s">
        <v>1</v>
      </c>
      <c r="B349" s="198" t="s">
        <v>2</v>
      </c>
      <c r="C349" s="198" t="s">
        <v>3</v>
      </c>
      <c r="D349" s="198" t="s">
        <v>480</v>
      </c>
      <c r="E349" s="198" t="s">
        <v>672</v>
      </c>
    </row>
    <row r="350" spans="1:5" ht="42">
      <c r="A350" s="240" t="s">
        <v>609</v>
      </c>
      <c r="B350" s="240" t="s">
        <v>610</v>
      </c>
      <c r="C350" s="241">
        <v>0</v>
      </c>
      <c r="D350" s="241">
        <v>232000</v>
      </c>
      <c r="E350" s="241">
        <v>232000</v>
      </c>
    </row>
    <row r="351" spans="1:5" ht="21">
      <c r="A351" s="240" t="s">
        <v>611</v>
      </c>
      <c r="B351" s="240" t="s">
        <v>612</v>
      </c>
      <c r="C351" s="241">
        <v>280000</v>
      </c>
      <c r="D351" s="241">
        <v>0</v>
      </c>
      <c r="E351" s="241">
        <v>0</v>
      </c>
    </row>
    <row r="352" spans="1:5" ht="21">
      <c r="A352" s="242" t="s">
        <v>123</v>
      </c>
      <c r="B352" s="206"/>
      <c r="C352" s="243">
        <v>280000</v>
      </c>
      <c r="D352" s="243">
        <v>232000</v>
      </c>
      <c r="E352" s="243">
        <v>232000</v>
      </c>
    </row>
    <row r="353" spans="1:5" ht="31.5">
      <c r="A353" s="240" t="s">
        <v>613</v>
      </c>
      <c r="B353" s="240" t="s">
        <v>614</v>
      </c>
      <c r="C353" s="241">
        <v>280000</v>
      </c>
      <c r="D353" s="241">
        <v>232000</v>
      </c>
      <c r="E353" s="241">
        <v>232000</v>
      </c>
    </row>
    <row r="354" spans="1:5" ht="21">
      <c r="A354" s="240" t="s">
        <v>76</v>
      </c>
      <c r="B354" s="240" t="s">
        <v>606</v>
      </c>
      <c r="C354" s="241">
        <v>400000</v>
      </c>
      <c r="D354" s="241">
        <v>0</v>
      </c>
      <c r="E354" s="241">
        <v>0</v>
      </c>
    </row>
    <row r="355" spans="1:5" ht="21">
      <c r="A355" s="244" t="s">
        <v>96</v>
      </c>
      <c r="B355" s="206"/>
      <c r="C355" s="245">
        <v>680000</v>
      </c>
      <c r="D355" s="245">
        <v>232000</v>
      </c>
      <c r="E355" s="245">
        <v>232000</v>
      </c>
    </row>
    <row r="356" spans="1:5" ht="35.25" customHeight="1">
      <c r="A356" s="770" t="s">
        <v>120</v>
      </c>
      <c r="B356" s="771"/>
      <c r="C356" s="771"/>
      <c r="D356" s="771"/>
      <c r="E356" s="771"/>
    </row>
    <row r="357" spans="1:5" ht="21">
      <c r="A357" s="198" t="s">
        <v>1</v>
      </c>
      <c r="B357" s="198" t="s">
        <v>2</v>
      </c>
      <c r="C357" s="198" t="s">
        <v>3</v>
      </c>
      <c r="D357" s="198" t="s">
        <v>480</v>
      </c>
      <c r="E357" s="198" t="s">
        <v>672</v>
      </c>
    </row>
    <row r="358" spans="1:5" ht="21">
      <c r="A358" s="240" t="s">
        <v>76</v>
      </c>
      <c r="B358" s="240" t="s">
        <v>606</v>
      </c>
      <c r="C358" s="241">
        <v>500000</v>
      </c>
      <c r="D358" s="241">
        <v>0</v>
      </c>
      <c r="E358" s="241">
        <v>0</v>
      </c>
    </row>
    <row r="359" spans="1:5" ht="21">
      <c r="A359" s="244" t="s">
        <v>96</v>
      </c>
      <c r="B359" s="206"/>
      <c r="C359" s="245">
        <v>500000</v>
      </c>
      <c r="D359" s="245">
        <v>0</v>
      </c>
      <c r="E359" s="245">
        <v>0</v>
      </c>
    </row>
    <row r="360" spans="1:5" ht="27" customHeight="1">
      <c r="A360" s="770" t="s">
        <v>121</v>
      </c>
      <c r="B360" s="771"/>
      <c r="C360" s="771"/>
      <c r="D360" s="771"/>
      <c r="E360" s="771"/>
    </row>
    <row r="361" spans="1:5" ht="21">
      <c r="A361" s="198" t="s">
        <v>1</v>
      </c>
      <c r="B361" s="198" t="s">
        <v>2</v>
      </c>
      <c r="C361" s="198" t="s">
        <v>3</v>
      </c>
      <c r="D361" s="198" t="s">
        <v>480</v>
      </c>
      <c r="E361" s="198" t="s">
        <v>672</v>
      </c>
    </row>
    <row r="362" spans="1:5" ht="21">
      <c r="A362" s="240" t="s">
        <v>615</v>
      </c>
      <c r="B362" s="240" t="s">
        <v>616</v>
      </c>
      <c r="C362" s="241">
        <v>700000</v>
      </c>
      <c r="D362" s="241">
        <v>3746000</v>
      </c>
      <c r="E362" s="241">
        <v>2141166</v>
      </c>
    </row>
    <row r="363" spans="1:5" ht="31.5">
      <c r="A363" s="240" t="s">
        <v>617</v>
      </c>
      <c r="B363" s="240" t="s">
        <v>618</v>
      </c>
      <c r="C363" s="241">
        <v>2100000</v>
      </c>
      <c r="D363" s="241">
        <v>0</v>
      </c>
      <c r="E363" s="241">
        <v>0</v>
      </c>
    </row>
    <row r="364" spans="1:5" ht="52.5">
      <c r="A364" s="240" t="s">
        <v>80</v>
      </c>
      <c r="B364" s="240" t="s">
        <v>589</v>
      </c>
      <c r="C364" s="241">
        <v>685000</v>
      </c>
      <c r="D364" s="241">
        <v>0</v>
      </c>
      <c r="E364" s="241">
        <v>0</v>
      </c>
    </row>
    <row r="365" spans="1:5" ht="21">
      <c r="A365" s="244" t="s">
        <v>96</v>
      </c>
      <c r="B365" s="206"/>
      <c r="C365" s="245">
        <v>3485000</v>
      </c>
      <c r="D365" s="245">
        <v>3746000</v>
      </c>
      <c r="E365" s="245">
        <v>2141166</v>
      </c>
    </row>
    <row r="366" spans="1:5" ht="30.75" customHeight="1">
      <c r="A366" s="770" t="s">
        <v>485</v>
      </c>
      <c r="B366" s="771"/>
      <c r="C366" s="771"/>
      <c r="D366" s="771"/>
      <c r="E366" s="771"/>
    </row>
    <row r="367" spans="1:5" ht="21">
      <c r="A367" s="198" t="s">
        <v>1</v>
      </c>
      <c r="B367" s="198" t="s">
        <v>2</v>
      </c>
      <c r="C367" s="198" t="s">
        <v>3</v>
      </c>
      <c r="D367" s="198" t="s">
        <v>480</v>
      </c>
      <c r="E367" s="198" t="s">
        <v>672</v>
      </c>
    </row>
    <row r="368" spans="1:5" ht="14.25">
      <c r="A368" s="240" t="s">
        <v>621</v>
      </c>
      <c r="B368" s="240" t="s">
        <v>625</v>
      </c>
      <c r="C368" s="241">
        <v>0</v>
      </c>
      <c r="D368" s="241">
        <v>0</v>
      </c>
      <c r="E368" s="241">
        <v>0</v>
      </c>
    </row>
    <row r="369" spans="1:5" ht="21">
      <c r="A369" s="244" t="s">
        <v>96</v>
      </c>
      <c r="B369" s="206"/>
      <c r="C369" s="245">
        <v>0</v>
      </c>
      <c r="D369" s="245">
        <v>0</v>
      </c>
      <c r="E369" s="245">
        <v>0</v>
      </c>
    </row>
    <row r="370" spans="1:5" ht="50.25" customHeight="1">
      <c r="A370" s="770" t="s">
        <v>128</v>
      </c>
      <c r="B370" s="771"/>
      <c r="C370" s="771"/>
      <c r="D370" s="771"/>
      <c r="E370" s="771"/>
    </row>
    <row r="371" spans="1:5" ht="21">
      <c r="A371" s="198" t="s">
        <v>1</v>
      </c>
      <c r="B371" s="198" t="s">
        <v>2</v>
      </c>
      <c r="C371" s="198" t="s">
        <v>3</v>
      </c>
      <c r="D371" s="198" t="s">
        <v>480</v>
      </c>
      <c r="E371" s="198" t="s">
        <v>672</v>
      </c>
    </row>
    <row r="372" spans="1:5" ht="14.25">
      <c r="A372" s="240" t="s">
        <v>622</v>
      </c>
      <c r="B372" s="240" t="s">
        <v>129</v>
      </c>
      <c r="C372" s="241">
        <v>1600000</v>
      </c>
      <c r="D372" s="241">
        <v>1418000</v>
      </c>
      <c r="E372" s="241">
        <v>1417515</v>
      </c>
    </row>
    <row r="373" spans="1:5" ht="21">
      <c r="A373" s="240" t="s">
        <v>623</v>
      </c>
      <c r="B373" s="240" t="s">
        <v>130</v>
      </c>
      <c r="C373" s="241">
        <v>1800000</v>
      </c>
      <c r="D373" s="241">
        <v>1705000</v>
      </c>
      <c r="E373" s="241">
        <v>1704500</v>
      </c>
    </row>
    <row r="374" spans="1:5" ht="31.5">
      <c r="A374" s="240" t="s">
        <v>624</v>
      </c>
      <c r="B374" s="240" t="s">
        <v>131</v>
      </c>
      <c r="C374" s="241">
        <v>16000000</v>
      </c>
      <c r="D374" s="241">
        <v>14037000</v>
      </c>
      <c r="E374" s="241">
        <v>14036899</v>
      </c>
    </row>
    <row r="375" spans="1:5" ht="14.25">
      <c r="A375" s="240" t="s">
        <v>619</v>
      </c>
      <c r="B375" s="240" t="s">
        <v>620</v>
      </c>
      <c r="C375" s="241">
        <v>2000000</v>
      </c>
      <c r="D375" s="241">
        <v>0</v>
      </c>
      <c r="E375" s="241">
        <v>0</v>
      </c>
    </row>
    <row r="376" spans="1:5" ht="31.5">
      <c r="A376" s="240" t="s">
        <v>664</v>
      </c>
      <c r="B376" s="240" t="s">
        <v>665</v>
      </c>
      <c r="C376" s="241">
        <v>0</v>
      </c>
      <c r="D376" s="241">
        <v>1960000</v>
      </c>
      <c r="E376" s="241">
        <v>1959430</v>
      </c>
    </row>
    <row r="377" spans="1:5" ht="14.25">
      <c r="A377" s="240" t="s">
        <v>621</v>
      </c>
      <c r="B377" s="240" t="s">
        <v>625</v>
      </c>
      <c r="C377" s="241">
        <v>600000</v>
      </c>
      <c r="D377" s="241">
        <v>0</v>
      </c>
      <c r="E377" s="241">
        <v>0</v>
      </c>
    </row>
    <row r="378" spans="1:5" ht="14.25">
      <c r="A378" s="240" t="s">
        <v>626</v>
      </c>
      <c r="B378" s="240" t="s">
        <v>627</v>
      </c>
      <c r="C378" s="241">
        <v>0</v>
      </c>
      <c r="D378" s="241">
        <v>5000</v>
      </c>
      <c r="E378" s="241">
        <v>5000</v>
      </c>
    </row>
    <row r="379" spans="1:5" ht="14.25">
      <c r="A379" s="240" t="s">
        <v>628</v>
      </c>
      <c r="B379" s="240" t="s">
        <v>629</v>
      </c>
      <c r="C379" s="241">
        <v>50000</v>
      </c>
      <c r="D379" s="241">
        <v>0</v>
      </c>
      <c r="E379" s="241">
        <v>0</v>
      </c>
    </row>
    <row r="380" spans="1:5" ht="21">
      <c r="A380" s="240" t="s">
        <v>498</v>
      </c>
      <c r="B380" s="240" t="s">
        <v>499</v>
      </c>
      <c r="C380" s="241">
        <v>0</v>
      </c>
      <c r="D380" s="241">
        <v>285000</v>
      </c>
      <c r="E380" s="241">
        <v>284990</v>
      </c>
    </row>
    <row r="381" spans="1:5" ht="21">
      <c r="A381" s="240" t="s">
        <v>630</v>
      </c>
      <c r="B381" s="240" t="s">
        <v>631</v>
      </c>
      <c r="C381" s="241">
        <v>150000</v>
      </c>
      <c r="D381" s="241">
        <v>78000</v>
      </c>
      <c r="E381" s="241">
        <v>77163</v>
      </c>
    </row>
    <row r="382" spans="1:5" ht="21">
      <c r="A382" s="242" t="s">
        <v>123</v>
      </c>
      <c r="B382" s="206"/>
      <c r="C382" s="243">
        <v>22200000</v>
      </c>
      <c r="D382" s="243">
        <v>19488000</v>
      </c>
      <c r="E382" s="243">
        <v>19485497</v>
      </c>
    </row>
    <row r="383" spans="1:5" ht="14.25">
      <c r="A383" s="205"/>
      <c r="B383" s="205"/>
      <c r="C383" s="205"/>
      <c r="D383" s="205"/>
      <c r="E383" s="205"/>
    </row>
    <row r="384" spans="1:5" ht="14.25">
      <c r="A384" s="205"/>
      <c r="B384" s="207"/>
      <c r="C384" s="246"/>
      <c r="D384" s="246"/>
      <c r="E384" s="246"/>
    </row>
    <row r="385" spans="1:5" ht="14.25">
      <c r="A385" s="205"/>
      <c r="B385" s="207"/>
      <c r="C385" s="246"/>
      <c r="D385" s="246"/>
      <c r="E385" s="246"/>
    </row>
    <row r="389" spans="1:5" ht="40.5" customHeight="1">
      <c r="A389" s="772" t="s">
        <v>0</v>
      </c>
      <c r="B389" s="773"/>
      <c r="C389" s="773"/>
      <c r="D389" s="773"/>
      <c r="E389" s="773"/>
    </row>
    <row r="390" spans="1:5" ht="21">
      <c r="A390" s="198" t="s">
        <v>1</v>
      </c>
      <c r="B390" s="198" t="s">
        <v>2</v>
      </c>
      <c r="C390" s="198" t="s">
        <v>3</v>
      </c>
      <c r="D390" s="198" t="s">
        <v>480</v>
      </c>
      <c r="E390" s="198" t="s">
        <v>672</v>
      </c>
    </row>
    <row r="391" spans="1:5" ht="52.5">
      <c r="A391" s="240" t="s">
        <v>497</v>
      </c>
      <c r="B391" s="240" t="s">
        <v>486</v>
      </c>
      <c r="C391" s="241">
        <v>254000</v>
      </c>
      <c r="D391" s="241">
        <v>559000</v>
      </c>
      <c r="E391" s="241">
        <v>559000</v>
      </c>
    </row>
    <row r="392" spans="1:5" ht="21">
      <c r="A392" s="240" t="s">
        <v>513</v>
      </c>
      <c r="B392" s="240" t="s">
        <v>514</v>
      </c>
      <c r="C392" s="241">
        <v>2000</v>
      </c>
      <c r="D392" s="241">
        <v>1900</v>
      </c>
      <c r="E392" s="241">
        <v>67</v>
      </c>
    </row>
    <row r="393" spans="1:5" ht="42">
      <c r="A393" s="240" t="s">
        <v>517</v>
      </c>
      <c r="B393" s="240" t="s">
        <v>518</v>
      </c>
      <c r="C393" s="241">
        <v>0</v>
      </c>
      <c r="D393" s="241">
        <v>100</v>
      </c>
      <c r="E393" s="241">
        <v>17</v>
      </c>
    </row>
    <row r="394" spans="1:5" ht="21">
      <c r="A394" s="242" t="s">
        <v>123</v>
      </c>
      <c r="B394" s="206"/>
      <c r="C394" s="243">
        <v>256000</v>
      </c>
      <c r="D394" s="243">
        <v>561000</v>
      </c>
      <c r="E394" s="243">
        <v>559084</v>
      </c>
    </row>
    <row r="395" spans="1:5" ht="21">
      <c r="A395" s="240" t="s">
        <v>4</v>
      </c>
      <c r="B395" s="240" t="s">
        <v>523</v>
      </c>
      <c r="C395" s="241">
        <v>36155000</v>
      </c>
      <c r="D395" s="241">
        <v>34441059</v>
      </c>
      <c r="E395" s="241">
        <v>34199405</v>
      </c>
    </row>
    <row r="396" spans="1:5" ht="14.25">
      <c r="A396" s="240" t="s">
        <v>6</v>
      </c>
      <c r="B396" s="240" t="s">
        <v>524</v>
      </c>
      <c r="C396" s="241">
        <v>1488000</v>
      </c>
      <c r="D396" s="241">
        <v>1488000</v>
      </c>
      <c r="E396" s="241">
        <v>1371000</v>
      </c>
    </row>
    <row r="397" spans="1:5" ht="21">
      <c r="A397" s="240" t="s">
        <v>632</v>
      </c>
      <c r="B397" s="240" t="s">
        <v>633</v>
      </c>
      <c r="C397" s="241">
        <v>766000</v>
      </c>
      <c r="D397" s="241">
        <v>817000</v>
      </c>
      <c r="E397" s="241">
        <v>816683</v>
      </c>
    </row>
    <row r="398" spans="1:5" ht="14.25">
      <c r="A398" s="240" t="s">
        <v>593</v>
      </c>
      <c r="B398" s="240" t="s">
        <v>110</v>
      </c>
      <c r="C398" s="241">
        <v>1150000</v>
      </c>
      <c r="D398" s="241">
        <v>735000</v>
      </c>
      <c r="E398" s="241">
        <v>734466</v>
      </c>
    </row>
    <row r="399" spans="1:5" ht="21">
      <c r="A399" s="240" t="s">
        <v>10</v>
      </c>
      <c r="B399" s="240" t="s">
        <v>11</v>
      </c>
      <c r="C399" s="241">
        <v>0</v>
      </c>
      <c r="D399" s="241">
        <v>249750</v>
      </c>
      <c r="E399" s="241">
        <v>249750</v>
      </c>
    </row>
    <row r="400" spans="1:5" ht="14.25">
      <c r="A400" s="240" t="s">
        <v>12</v>
      </c>
      <c r="B400" s="240" t="s">
        <v>13</v>
      </c>
      <c r="C400" s="241">
        <v>9678000</v>
      </c>
      <c r="D400" s="241">
        <v>9240000</v>
      </c>
      <c r="E400" s="241">
        <v>9239744</v>
      </c>
    </row>
    <row r="401" spans="1:5" ht="14.25">
      <c r="A401" s="240" t="s">
        <v>14</v>
      </c>
      <c r="B401" s="240" t="s">
        <v>15</v>
      </c>
      <c r="C401" s="241">
        <v>399000</v>
      </c>
      <c r="D401" s="241">
        <v>432000</v>
      </c>
      <c r="E401" s="241">
        <v>431931</v>
      </c>
    </row>
    <row r="402" spans="1:5" ht="14.25">
      <c r="A402" s="240" t="s">
        <v>16</v>
      </c>
      <c r="B402" s="240" t="s">
        <v>17</v>
      </c>
      <c r="C402" s="241">
        <v>41000</v>
      </c>
      <c r="D402" s="241">
        <v>23000</v>
      </c>
      <c r="E402" s="241">
        <v>22386</v>
      </c>
    </row>
    <row r="403" spans="1:5" ht="14.25">
      <c r="A403" s="240" t="s">
        <v>18</v>
      </c>
      <c r="B403" s="240" t="s">
        <v>19</v>
      </c>
      <c r="C403" s="241">
        <v>399000</v>
      </c>
      <c r="D403" s="241">
        <v>415000</v>
      </c>
      <c r="E403" s="241">
        <v>394960</v>
      </c>
    </row>
    <row r="404" spans="1:5" ht="14.25">
      <c r="A404" s="240" t="s">
        <v>20</v>
      </c>
      <c r="B404" s="240" t="s">
        <v>525</v>
      </c>
      <c r="C404" s="241">
        <v>50000</v>
      </c>
      <c r="D404" s="241">
        <v>5000</v>
      </c>
      <c r="E404" s="241">
        <v>4714</v>
      </c>
    </row>
    <row r="405" spans="1:5" ht="21">
      <c r="A405" s="240" t="s">
        <v>22</v>
      </c>
      <c r="B405" s="240" t="s">
        <v>634</v>
      </c>
      <c r="C405" s="241">
        <v>50000</v>
      </c>
      <c r="D405" s="241">
        <v>0</v>
      </c>
      <c r="E405" s="241">
        <v>0</v>
      </c>
    </row>
    <row r="406" spans="1:5" ht="21">
      <c r="A406" s="240" t="s">
        <v>24</v>
      </c>
      <c r="B406" s="240" t="s">
        <v>526</v>
      </c>
      <c r="C406" s="241">
        <v>1200000</v>
      </c>
      <c r="D406" s="241">
        <v>1281000</v>
      </c>
      <c r="E406" s="241">
        <v>1280603</v>
      </c>
    </row>
    <row r="407" spans="1:5" ht="31.5">
      <c r="A407" s="240" t="s">
        <v>28</v>
      </c>
      <c r="B407" s="240" t="s">
        <v>528</v>
      </c>
      <c r="C407" s="241">
        <v>0</v>
      </c>
      <c r="D407" s="241">
        <v>72000</v>
      </c>
      <c r="E407" s="241">
        <v>71627</v>
      </c>
    </row>
    <row r="408" spans="1:5" ht="42">
      <c r="A408" s="240" t="s">
        <v>34</v>
      </c>
      <c r="B408" s="240" t="s">
        <v>635</v>
      </c>
      <c r="C408" s="241">
        <v>950000</v>
      </c>
      <c r="D408" s="241">
        <v>1105000</v>
      </c>
      <c r="E408" s="241">
        <v>1104516</v>
      </c>
    </row>
    <row r="409" spans="1:5" ht="21">
      <c r="A409" s="240" t="s">
        <v>38</v>
      </c>
      <c r="B409" s="240" t="s">
        <v>530</v>
      </c>
      <c r="C409" s="241">
        <v>0</v>
      </c>
      <c r="D409" s="241">
        <v>443000</v>
      </c>
      <c r="E409" s="241">
        <v>442042</v>
      </c>
    </row>
    <row r="410" spans="1:5" ht="14.25">
      <c r="A410" s="240" t="s">
        <v>40</v>
      </c>
      <c r="B410" s="240" t="s">
        <v>531</v>
      </c>
      <c r="C410" s="241">
        <v>0</v>
      </c>
      <c r="D410" s="241">
        <v>637000</v>
      </c>
      <c r="E410" s="241">
        <v>636711</v>
      </c>
    </row>
    <row r="411" spans="1:5" ht="14.25">
      <c r="A411" s="240" t="s">
        <v>42</v>
      </c>
      <c r="B411" s="240" t="s">
        <v>532</v>
      </c>
      <c r="C411" s="241">
        <v>0</v>
      </c>
      <c r="D411" s="241">
        <v>1853000</v>
      </c>
      <c r="E411" s="241">
        <v>1852606</v>
      </c>
    </row>
    <row r="412" spans="1:5" ht="14.25">
      <c r="A412" s="240" t="s">
        <v>44</v>
      </c>
      <c r="B412" s="240" t="s">
        <v>533</v>
      </c>
      <c r="C412" s="241">
        <v>0</v>
      </c>
      <c r="D412" s="241">
        <v>23000</v>
      </c>
      <c r="E412" s="241">
        <v>22978</v>
      </c>
    </row>
    <row r="413" spans="1:5" ht="21">
      <c r="A413" s="240" t="s">
        <v>48</v>
      </c>
      <c r="B413" s="240" t="s">
        <v>535</v>
      </c>
      <c r="C413" s="241">
        <v>420000</v>
      </c>
      <c r="D413" s="241">
        <v>638000</v>
      </c>
      <c r="E413" s="241">
        <v>637050</v>
      </c>
    </row>
    <row r="414" spans="1:5" ht="21">
      <c r="A414" s="240" t="s">
        <v>52</v>
      </c>
      <c r="B414" s="240" t="s">
        <v>536</v>
      </c>
      <c r="C414" s="241">
        <v>750000</v>
      </c>
      <c r="D414" s="241">
        <v>716000</v>
      </c>
      <c r="E414" s="241">
        <v>715282</v>
      </c>
    </row>
    <row r="415" spans="1:5" ht="14.25">
      <c r="A415" s="240" t="s">
        <v>555</v>
      </c>
      <c r="B415" s="240" t="s">
        <v>556</v>
      </c>
      <c r="C415" s="241">
        <v>0</v>
      </c>
      <c r="D415" s="241">
        <v>290000</v>
      </c>
      <c r="E415" s="241">
        <v>289657</v>
      </c>
    </row>
    <row r="416" spans="1:5" ht="14.25">
      <c r="A416" s="240" t="s">
        <v>54</v>
      </c>
      <c r="B416" s="240" t="s">
        <v>636</v>
      </c>
      <c r="C416" s="241">
        <v>1000000</v>
      </c>
      <c r="D416" s="241">
        <v>744000</v>
      </c>
      <c r="E416" s="241">
        <v>743136</v>
      </c>
    </row>
    <row r="417" spans="1:5" ht="21">
      <c r="A417" s="240" t="s">
        <v>63</v>
      </c>
      <c r="B417" s="240" t="s">
        <v>539</v>
      </c>
      <c r="C417" s="241">
        <v>200000</v>
      </c>
      <c r="D417" s="241">
        <v>97000</v>
      </c>
      <c r="E417" s="241">
        <v>96434</v>
      </c>
    </row>
    <row r="418" spans="1:5" ht="21">
      <c r="A418" s="240" t="s">
        <v>65</v>
      </c>
      <c r="B418" s="240" t="s">
        <v>540</v>
      </c>
      <c r="C418" s="241">
        <v>100000</v>
      </c>
      <c r="D418" s="241">
        <v>45000</v>
      </c>
      <c r="E418" s="241">
        <v>44911</v>
      </c>
    </row>
    <row r="419" spans="1:5" ht="21">
      <c r="A419" s="240" t="s">
        <v>597</v>
      </c>
      <c r="B419" s="240" t="s">
        <v>598</v>
      </c>
      <c r="C419" s="241">
        <v>240000</v>
      </c>
      <c r="D419" s="241">
        <v>203000</v>
      </c>
      <c r="E419" s="241">
        <v>202842</v>
      </c>
    </row>
    <row r="420" spans="1:5" ht="31.5">
      <c r="A420" s="240" t="s">
        <v>67</v>
      </c>
      <c r="B420" s="240" t="s">
        <v>541</v>
      </c>
      <c r="C420" s="241">
        <v>1050000</v>
      </c>
      <c r="D420" s="241">
        <v>1157000</v>
      </c>
      <c r="E420" s="241">
        <v>1156969</v>
      </c>
    </row>
    <row r="421" spans="1:5" ht="14.25">
      <c r="A421" s="240" t="s">
        <v>70</v>
      </c>
      <c r="B421" s="240" t="s">
        <v>544</v>
      </c>
      <c r="C421" s="241">
        <v>0</v>
      </c>
      <c r="D421" s="241">
        <v>1000</v>
      </c>
      <c r="E421" s="241">
        <v>3</v>
      </c>
    </row>
    <row r="422" spans="1:5" ht="31.5">
      <c r="A422" s="240" t="s">
        <v>74</v>
      </c>
      <c r="B422" s="240" t="s">
        <v>603</v>
      </c>
      <c r="C422" s="241">
        <v>0</v>
      </c>
      <c r="D422" s="241">
        <v>5000</v>
      </c>
      <c r="E422" s="241">
        <v>4169</v>
      </c>
    </row>
    <row r="423" spans="1:5" ht="21">
      <c r="A423" s="242" t="s">
        <v>96</v>
      </c>
      <c r="B423" s="206"/>
      <c r="C423" s="243">
        <v>56086000</v>
      </c>
      <c r="D423" s="243">
        <v>57155809</v>
      </c>
      <c r="E423" s="243">
        <f>SUM(E395:E422)</f>
        <v>56766575</v>
      </c>
    </row>
    <row r="424" spans="1:5" ht="29.25" customHeight="1">
      <c r="A424" s="774" t="s">
        <v>487</v>
      </c>
      <c r="B424" s="771"/>
      <c r="C424" s="771"/>
      <c r="D424" s="771"/>
      <c r="E424" s="771"/>
    </row>
    <row r="425" spans="1:5" ht="21">
      <c r="A425" s="198" t="s">
        <v>1</v>
      </c>
      <c r="B425" s="198" t="s">
        <v>2</v>
      </c>
      <c r="C425" s="198" t="s">
        <v>3</v>
      </c>
      <c r="D425" s="198" t="s">
        <v>480</v>
      </c>
      <c r="E425" s="198" t="s">
        <v>672</v>
      </c>
    </row>
    <row r="426" spans="1:5" ht="21">
      <c r="A426" s="240" t="s">
        <v>4</v>
      </c>
      <c r="B426" s="240" t="s">
        <v>523</v>
      </c>
      <c r="C426" s="241">
        <v>7117000</v>
      </c>
      <c r="D426" s="241">
        <v>7318000</v>
      </c>
      <c r="E426" s="241">
        <v>7317036</v>
      </c>
    </row>
    <row r="427" spans="1:5" ht="14.25">
      <c r="A427" s="240" t="s">
        <v>6</v>
      </c>
      <c r="B427" s="240" t="s">
        <v>524</v>
      </c>
      <c r="C427" s="241">
        <v>288000</v>
      </c>
      <c r="D427" s="241">
        <v>255000</v>
      </c>
      <c r="E427" s="241">
        <v>255000</v>
      </c>
    </row>
    <row r="428" spans="1:5" ht="21">
      <c r="A428" s="240" t="s">
        <v>632</v>
      </c>
      <c r="B428" s="240" t="s">
        <v>633</v>
      </c>
      <c r="C428" s="241">
        <v>158000</v>
      </c>
      <c r="D428" s="241">
        <v>104000</v>
      </c>
      <c r="E428" s="241">
        <v>103182</v>
      </c>
    </row>
    <row r="429" spans="1:5" ht="14.25">
      <c r="A429" s="240" t="s">
        <v>12</v>
      </c>
      <c r="B429" s="240" t="s">
        <v>13</v>
      </c>
      <c r="C429" s="241">
        <v>1922000</v>
      </c>
      <c r="D429" s="241">
        <v>1988000</v>
      </c>
      <c r="E429" s="241">
        <v>1987027</v>
      </c>
    </row>
    <row r="430" spans="1:5" ht="14.25">
      <c r="A430" s="240" t="s">
        <v>14</v>
      </c>
      <c r="B430" s="240" t="s">
        <v>15</v>
      </c>
      <c r="C430" s="241">
        <v>76000</v>
      </c>
      <c r="D430" s="241">
        <v>60000</v>
      </c>
      <c r="E430" s="241">
        <v>59682</v>
      </c>
    </row>
    <row r="431" spans="1:5" ht="14.25">
      <c r="A431" s="240" t="s">
        <v>18</v>
      </c>
      <c r="B431" s="240" t="s">
        <v>19</v>
      </c>
      <c r="C431" s="241">
        <v>76000</v>
      </c>
      <c r="D431" s="241">
        <v>62000</v>
      </c>
      <c r="E431" s="241">
        <v>61365</v>
      </c>
    </row>
    <row r="432" spans="1:5" ht="21">
      <c r="A432" s="240" t="s">
        <v>52</v>
      </c>
      <c r="B432" s="240" t="s">
        <v>536</v>
      </c>
      <c r="C432" s="241">
        <v>0</v>
      </c>
      <c r="D432" s="241">
        <v>63000</v>
      </c>
      <c r="E432" s="241">
        <v>63000</v>
      </c>
    </row>
    <row r="433" spans="1:5" ht="31.5">
      <c r="A433" s="240" t="s">
        <v>67</v>
      </c>
      <c r="B433" s="240" t="s">
        <v>541</v>
      </c>
      <c r="C433" s="241">
        <v>0</v>
      </c>
      <c r="D433" s="241">
        <v>17010</v>
      </c>
      <c r="E433" s="241">
        <v>17010</v>
      </c>
    </row>
    <row r="434" spans="1:5" ht="21">
      <c r="A434" s="247" t="s">
        <v>96</v>
      </c>
      <c r="B434" s="248"/>
      <c r="C434" s="249">
        <v>9637000</v>
      </c>
      <c r="D434" s="249">
        <f>SUM(D426:D433)</f>
        <v>9867010</v>
      </c>
      <c r="E434" s="249">
        <v>9863302</v>
      </c>
    </row>
    <row r="435" spans="1:5" ht="27.75" customHeight="1">
      <c r="A435" s="774" t="s">
        <v>637</v>
      </c>
      <c r="B435" s="771"/>
      <c r="C435" s="771"/>
      <c r="D435" s="771"/>
      <c r="E435" s="771"/>
    </row>
    <row r="436" spans="1:5" ht="21">
      <c r="A436" s="198" t="s">
        <v>1</v>
      </c>
      <c r="B436" s="198" t="s">
        <v>2</v>
      </c>
      <c r="C436" s="198" t="s">
        <v>3</v>
      </c>
      <c r="D436" s="198" t="s">
        <v>480</v>
      </c>
      <c r="E436" s="198" t="s">
        <v>672</v>
      </c>
    </row>
    <row r="437" spans="1:5" ht="31.5">
      <c r="A437" s="240" t="s">
        <v>638</v>
      </c>
      <c r="B437" s="240" t="s">
        <v>639</v>
      </c>
      <c r="C437" s="241">
        <v>0</v>
      </c>
      <c r="D437" s="241">
        <v>1575935</v>
      </c>
      <c r="E437" s="241">
        <v>1575935</v>
      </c>
    </row>
    <row r="438" spans="1:5" ht="21">
      <c r="A438" s="242" t="s">
        <v>123</v>
      </c>
      <c r="B438" s="206"/>
      <c r="C438" s="243">
        <v>0</v>
      </c>
      <c r="D438" s="243">
        <v>1575935</v>
      </c>
      <c r="E438" s="243">
        <v>1575935</v>
      </c>
    </row>
    <row r="439" spans="1:5" ht="21">
      <c r="A439" s="240" t="s">
        <v>10</v>
      </c>
      <c r="B439" s="240" t="s">
        <v>11</v>
      </c>
      <c r="C439" s="241">
        <v>0</v>
      </c>
      <c r="D439" s="241">
        <v>1005000</v>
      </c>
      <c r="E439" s="241">
        <v>1005000</v>
      </c>
    </row>
    <row r="440" spans="1:5" ht="21">
      <c r="A440" s="240" t="s">
        <v>640</v>
      </c>
      <c r="B440" s="240" t="s">
        <v>641</v>
      </c>
      <c r="C440" s="241">
        <v>0</v>
      </c>
      <c r="D440" s="241">
        <v>107923</v>
      </c>
      <c r="E440" s="241">
        <v>107923</v>
      </c>
    </row>
    <row r="441" spans="1:5" ht="14.25">
      <c r="A441" s="199">
        <v>5271</v>
      </c>
      <c r="B441" s="200" t="s">
        <v>674</v>
      </c>
      <c r="C441" s="201">
        <v>0</v>
      </c>
      <c r="D441" s="201">
        <v>19264</v>
      </c>
      <c r="E441" s="201">
        <v>19264</v>
      </c>
    </row>
    <row r="442" spans="1:5" ht="14.25">
      <c r="A442" s="240" t="s">
        <v>12</v>
      </c>
      <c r="B442" s="240" t="s">
        <v>13</v>
      </c>
      <c r="C442" s="241">
        <v>0</v>
      </c>
      <c r="D442" s="241">
        <v>271350</v>
      </c>
      <c r="E442" s="241">
        <v>271350</v>
      </c>
    </row>
    <row r="443" spans="1:5" ht="14.25">
      <c r="A443" s="240" t="s">
        <v>14</v>
      </c>
      <c r="B443" s="240" t="s">
        <v>15</v>
      </c>
      <c r="C443" s="241">
        <v>0</v>
      </c>
      <c r="D443" s="241">
        <v>34676</v>
      </c>
      <c r="E443" s="241">
        <v>34676</v>
      </c>
    </row>
    <row r="444" spans="1:5" ht="21">
      <c r="A444" s="240" t="s">
        <v>24</v>
      </c>
      <c r="B444" s="240" t="s">
        <v>526</v>
      </c>
      <c r="C444" s="241">
        <v>0</v>
      </c>
      <c r="D444" s="241">
        <v>21454</v>
      </c>
      <c r="E444" s="241">
        <v>21454</v>
      </c>
    </row>
    <row r="445" spans="1:5" ht="14.25">
      <c r="A445" s="240" t="s">
        <v>54</v>
      </c>
      <c r="B445" s="240" t="s">
        <v>636</v>
      </c>
      <c r="C445" s="241">
        <v>0</v>
      </c>
      <c r="D445" s="241">
        <v>16690</v>
      </c>
      <c r="E445" s="241">
        <v>16690</v>
      </c>
    </row>
    <row r="446" spans="1:5" ht="21">
      <c r="A446" s="240" t="s">
        <v>597</v>
      </c>
      <c r="B446" s="240" t="s">
        <v>598</v>
      </c>
      <c r="C446" s="241">
        <v>0</v>
      </c>
      <c r="D446" s="241">
        <v>21446</v>
      </c>
      <c r="E446" s="241">
        <v>21446</v>
      </c>
    </row>
    <row r="447" spans="1:5" ht="31.5">
      <c r="A447" s="240" t="s">
        <v>67</v>
      </c>
      <c r="B447" s="240" t="s">
        <v>68</v>
      </c>
      <c r="C447" s="241">
        <v>0</v>
      </c>
      <c r="D447" s="241">
        <v>8979</v>
      </c>
      <c r="E447" s="241">
        <v>8979</v>
      </c>
    </row>
    <row r="448" spans="1:5" ht="31.5">
      <c r="A448" s="240" t="s">
        <v>74</v>
      </c>
      <c r="B448" s="240" t="s">
        <v>603</v>
      </c>
      <c r="C448" s="241">
        <v>0</v>
      </c>
      <c r="D448" s="241">
        <v>69153</v>
      </c>
      <c r="E448" s="241">
        <v>69153</v>
      </c>
    </row>
    <row r="449" spans="1:5" ht="21">
      <c r="A449" s="242" t="s">
        <v>96</v>
      </c>
      <c r="B449" s="206"/>
      <c r="C449" s="243">
        <v>0</v>
      </c>
      <c r="D449" s="243">
        <v>1575935</v>
      </c>
      <c r="E449" s="243">
        <f>SUM(E439:E448)</f>
        <v>1575935</v>
      </c>
    </row>
    <row r="450" spans="1:5" ht="14.25">
      <c r="A450" s="774" t="s">
        <v>133</v>
      </c>
      <c r="B450" s="771"/>
      <c r="C450" s="771"/>
      <c r="D450" s="771"/>
      <c r="E450" s="771"/>
    </row>
    <row r="451" spans="1:5" ht="21">
      <c r="A451" s="198" t="s">
        <v>1</v>
      </c>
      <c r="B451" s="198" t="s">
        <v>2</v>
      </c>
      <c r="C451" s="198" t="s">
        <v>3</v>
      </c>
      <c r="D451" s="198" t="s">
        <v>480</v>
      </c>
      <c r="E451" s="198" t="s">
        <v>672</v>
      </c>
    </row>
    <row r="452" spans="1:5" ht="21">
      <c r="A452" s="240" t="s">
        <v>567</v>
      </c>
      <c r="B452" s="240" t="s">
        <v>568</v>
      </c>
      <c r="C452" s="241">
        <v>110000</v>
      </c>
      <c r="D452" s="241">
        <v>110285</v>
      </c>
      <c r="E452" s="241">
        <v>110285</v>
      </c>
    </row>
    <row r="453" spans="1:5" ht="21">
      <c r="A453" s="240" t="s">
        <v>642</v>
      </c>
      <c r="B453" s="240" t="s">
        <v>643</v>
      </c>
      <c r="C453" s="241">
        <v>65357000</v>
      </c>
      <c r="D453" s="241">
        <v>66351534</v>
      </c>
      <c r="E453" s="241">
        <v>66351534</v>
      </c>
    </row>
    <row r="454" spans="1:5" ht="21">
      <c r="A454" s="247" t="s">
        <v>123</v>
      </c>
      <c r="B454" s="248"/>
      <c r="C454" s="249">
        <f>SUM(C452:C453)</f>
        <v>65467000</v>
      </c>
      <c r="D454" s="249">
        <f>SUM(D452:D453)</f>
        <v>66461819</v>
      </c>
      <c r="E454" s="249">
        <f>SUM(E452:E453)</f>
        <v>66461819</v>
      </c>
    </row>
    <row r="455" spans="1:5" ht="14.25">
      <c r="A455" s="205"/>
      <c r="B455" s="205"/>
      <c r="C455" s="205"/>
      <c r="D455" s="205"/>
      <c r="E455" s="205"/>
    </row>
    <row r="456" spans="1:5" ht="14.25">
      <c r="A456" s="205"/>
      <c r="B456" s="207"/>
      <c r="C456" s="250"/>
      <c r="D456" s="250"/>
      <c r="E456" s="250"/>
    </row>
    <row r="457" spans="1:5" ht="14.25">
      <c r="A457" s="205"/>
      <c r="B457" s="207"/>
      <c r="C457" s="250"/>
      <c r="D457" s="250"/>
      <c r="E457" s="250"/>
    </row>
  </sheetData>
  <sheetProtection/>
  <mergeCells count="35">
    <mergeCell ref="A70:E70"/>
    <mergeCell ref="A84:E84"/>
    <mergeCell ref="A3:E3"/>
    <mergeCell ref="A57:E57"/>
    <mergeCell ref="A291:E291"/>
    <mergeCell ref="A306:E306"/>
    <mergeCell ref="A269:E269"/>
    <mergeCell ref="A274:E274"/>
    <mergeCell ref="A182:E182"/>
    <mergeCell ref="A96:E96"/>
    <mergeCell ref="A103:E103"/>
    <mergeCell ref="A389:E389"/>
    <mergeCell ref="A424:E424"/>
    <mergeCell ref="A435:E435"/>
    <mergeCell ref="A450:E450"/>
    <mergeCell ref="A366:E366"/>
    <mergeCell ref="A370:E370"/>
    <mergeCell ref="A120:E120"/>
    <mergeCell ref="A129:E129"/>
    <mergeCell ref="A134:E134"/>
    <mergeCell ref="A139:E139"/>
    <mergeCell ref="A151:E151"/>
    <mergeCell ref="A159:E159"/>
    <mergeCell ref="A195:E195"/>
    <mergeCell ref="A199:E199"/>
    <mergeCell ref="A203:E203"/>
    <mergeCell ref="A348:E348"/>
    <mergeCell ref="A356:E356"/>
    <mergeCell ref="A360:E360"/>
    <mergeCell ref="A233:E233"/>
    <mergeCell ref="A242:E242"/>
    <mergeCell ref="A250:E250"/>
    <mergeCell ref="A323:E323"/>
    <mergeCell ref="A340:E340"/>
    <mergeCell ref="A344:E3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D34" sqref="D34"/>
    </sheetView>
  </sheetViews>
  <sheetFormatPr defaultColWidth="9.00390625" defaultRowHeight="14.25"/>
  <cols>
    <col min="1" max="1" width="9.625" style="0" customWidth="1"/>
    <col min="2" max="2" width="33.25390625" style="0" customWidth="1"/>
    <col min="4" max="4" width="13.50390625" style="0" customWidth="1"/>
    <col min="5" max="5" width="16.00390625" style="0" customWidth="1"/>
    <col min="6" max="6" width="13.375" style="0" customWidth="1"/>
  </cols>
  <sheetData>
    <row r="1" ht="14.25">
      <c r="A1" t="s">
        <v>870</v>
      </c>
    </row>
    <row r="2" ht="14.25">
      <c r="A2" t="s">
        <v>274</v>
      </c>
    </row>
    <row r="3" ht="14.25">
      <c r="E3" t="s">
        <v>245</v>
      </c>
    </row>
    <row r="4" spans="1:6" ht="14.25">
      <c r="A4" t="s">
        <v>275</v>
      </c>
      <c r="B4" t="s">
        <v>247</v>
      </c>
      <c r="C4" t="s">
        <v>276</v>
      </c>
      <c r="D4" t="s">
        <v>673</v>
      </c>
      <c r="E4" t="s">
        <v>277</v>
      </c>
      <c r="F4" t="s">
        <v>672</v>
      </c>
    </row>
    <row r="5" spans="1:5" ht="14.25">
      <c r="A5" t="s">
        <v>248</v>
      </c>
      <c r="B5" t="s">
        <v>249</v>
      </c>
      <c r="C5" t="s">
        <v>250</v>
      </c>
      <c r="E5" t="s">
        <v>278</v>
      </c>
    </row>
    <row r="6" ht="14.25">
      <c r="A6" t="s">
        <v>279</v>
      </c>
    </row>
    <row r="7" spans="1:6" ht="14.25">
      <c r="A7" t="s">
        <v>280</v>
      </c>
      <c r="B7" t="s">
        <v>281</v>
      </c>
      <c r="C7" t="s">
        <v>282</v>
      </c>
      <c r="D7" s="72">
        <f>'3.mellékl kiadásnemenként'!B10</f>
        <v>61094000</v>
      </c>
      <c r="E7" s="72">
        <f>'Összesítő kiadás módosított'!C7</f>
        <v>60122527</v>
      </c>
      <c r="F7" s="72">
        <f>'Összesítő kiadás teljesítés'!C7</f>
        <v>59729440</v>
      </c>
    </row>
    <row r="8" spans="1:6" ht="14.25">
      <c r="A8" t="s">
        <v>283</v>
      </c>
      <c r="B8" t="s">
        <v>284</v>
      </c>
      <c r="C8" t="s">
        <v>285</v>
      </c>
      <c r="D8" s="72">
        <f>'3.mellékl kiadásnemenként'!B15</f>
        <v>15656000</v>
      </c>
      <c r="E8" s="72">
        <f>'Összesítő kiadás módosított'!C12</f>
        <v>15584440</v>
      </c>
      <c r="F8" s="72">
        <f>'Összesítő kiadás teljesítés'!C12</f>
        <v>15555764</v>
      </c>
    </row>
    <row r="9" spans="1:6" ht="14.25">
      <c r="A9" t="s">
        <v>286</v>
      </c>
      <c r="B9" t="s">
        <v>287</v>
      </c>
      <c r="C9" t="s">
        <v>288</v>
      </c>
      <c r="D9" s="72">
        <f>'3.mellékl kiadásnemenként'!B48</f>
        <v>33851833</v>
      </c>
      <c r="E9" s="72">
        <f>'Összesítő kiadás módosított'!C45</f>
        <v>36374732</v>
      </c>
      <c r="F9" s="72">
        <f>'Összesítő kiadás teljesítés'!C45</f>
        <v>35047368</v>
      </c>
    </row>
    <row r="10" spans="1:6" ht="14.25">
      <c r="A10" t="s">
        <v>289</v>
      </c>
      <c r="B10" t="s">
        <v>290</v>
      </c>
      <c r="C10" t="s">
        <v>291</v>
      </c>
      <c r="D10" s="72">
        <f>'3.mellékl kiadásnemenként'!B52</f>
        <v>4280000</v>
      </c>
      <c r="E10" s="72">
        <f>'Összesítő kiadás módosított'!C49</f>
        <v>3978000</v>
      </c>
      <c r="F10" s="72">
        <f>'Összesítő kiadás teljesítés'!C49</f>
        <v>2373166</v>
      </c>
    </row>
    <row r="11" spans="1:6" ht="14.25">
      <c r="A11" t="s">
        <v>292</v>
      </c>
      <c r="B11" t="s">
        <v>293</v>
      </c>
      <c r="C11" t="s">
        <v>294</v>
      </c>
      <c r="D11" s="72">
        <f>'3.mellékl kiadásnemenként'!B59</f>
        <v>8083000</v>
      </c>
      <c r="E11" s="72">
        <f>'Összesítő kiadás módosított'!C56</f>
        <v>7025767</v>
      </c>
      <c r="F11" s="72">
        <f>'Összesítő kiadás teljesítés'!C56</f>
        <v>7011674</v>
      </c>
    </row>
    <row r="12" spans="1:6" ht="14.25">
      <c r="A12" t="s">
        <v>295</v>
      </c>
      <c r="B12" t="s">
        <v>296</v>
      </c>
      <c r="D12" s="72">
        <f>'3.mellékl kiadásnemenként'!B69</f>
        <v>3576000</v>
      </c>
      <c r="E12" s="72">
        <f>'Összesítő kiadás módosított'!C66</f>
        <v>3576378</v>
      </c>
      <c r="F12" s="72">
        <f>'Összesítő kiadás teljesítés'!C66</f>
        <v>3576378</v>
      </c>
    </row>
    <row r="13" spans="1:6" ht="14.25">
      <c r="A13" s="202"/>
      <c r="B13" s="203" t="s">
        <v>297</v>
      </c>
      <c r="C13" s="203"/>
      <c r="D13" s="251">
        <f>SUM(D7:D12)</f>
        <v>126540833</v>
      </c>
      <c r="E13" s="204">
        <f>SUM(E7:E12)</f>
        <v>126661844</v>
      </c>
      <c r="F13" s="72">
        <f>SUM(F7:F12)</f>
        <v>123293790</v>
      </c>
    </row>
    <row r="14" spans="1:6" ht="14.25">
      <c r="A14" t="s">
        <v>298</v>
      </c>
      <c r="B14" t="s">
        <v>299</v>
      </c>
      <c r="C14" t="s">
        <v>300</v>
      </c>
      <c r="D14" s="72">
        <f>'összesítő bevétel eredeti'!B11</f>
        <v>100321833</v>
      </c>
      <c r="E14" s="72">
        <f>'összesítő bevétel módosított el'!B11</f>
        <v>103115057</v>
      </c>
      <c r="F14" s="72">
        <f>'összesítő bevétel teljesítés'!B11</f>
        <v>103113409</v>
      </c>
    </row>
    <row r="15" spans="1:6" ht="14.25">
      <c r="A15" t="s">
        <v>301</v>
      </c>
      <c r="B15" t="s">
        <v>302</v>
      </c>
      <c r="C15" t="s">
        <v>303</v>
      </c>
      <c r="D15" s="72">
        <f>'összesítő bevétel eredeti'!B26</f>
        <v>22200000</v>
      </c>
      <c r="E15" s="72">
        <f>'összesítő bevétel módosított el'!B26</f>
        <v>19488000</v>
      </c>
      <c r="F15" s="72">
        <f>'összesítő bevétel teljesítés'!B26</f>
        <v>19485497</v>
      </c>
    </row>
    <row r="16" spans="1:6" ht="14.25">
      <c r="A16" t="s">
        <v>304</v>
      </c>
      <c r="B16" t="s">
        <v>305</v>
      </c>
      <c r="C16" t="s">
        <v>306</v>
      </c>
      <c r="D16" s="72">
        <f>'összesítő bevétel eredeti'!B35</f>
        <v>10207000</v>
      </c>
      <c r="E16" s="72">
        <f>'összesítő bevétel módosított el'!B35</f>
        <v>13908100</v>
      </c>
      <c r="F16" s="72">
        <f>'összesítő bevétel teljesítés'!B35</f>
        <v>12076511</v>
      </c>
    </row>
    <row r="17" spans="1:6" ht="14.25">
      <c r="A17" t="s">
        <v>307</v>
      </c>
      <c r="B17" t="s">
        <v>308</v>
      </c>
      <c r="C17" t="s">
        <v>309</v>
      </c>
      <c r="D17" s="72">
        <f>'összesítő bevétel eredeti'!B40</f>
        <v>430000</v>
      </c>
      <c r="E17" s="72">
        <f>'összesítő bevétel módosított el'!B40</f>
        <v>467000</v>
      </c>
      <c r="F17" s="72">
        <f>'összesítő bevétel teljesítés'!B40</f>
        <v>360000</v>
      </c>
    </row>
    <row r="18" spans="1:6" ht="14.25">
      <c r="A18" t="s">
        <v>310</v>
      </c>
      <c r="B18" t="s">
        <v>227</v>
      </c>
      <c r="C18" t="s">
        <v>433</v>
      </c>
      <c r="D18" s="72">
        <f>'összesítő bevétel eredeti'!B44</f>
        <v>5926000</v>
      </c>
      <c r="E18" s="72">
        <f>'összesítő bevétel módosított el'!B46</f>
        <v>9206443</v>
      </c>
      <c r="F18" s="72">
        <f>'összesítő bevétel teljesítés'!B44</f>
        <v>9206443</v>
      </c>
    </row>
    <row r="19" spans="1:6" ht="14.25">
      <c r="A19" s="202"/>
      <c r="B19" s="203" t="s">
        <v>305</v>
      </c>
      <c r="C19" s="203"/>
      <c r="D19" s="251">
        <f>SUM(D14:D18)</f>
        <v>139084833</v>
      </c>
      <c r="E19" s="204">
        <f>SUM(E14:E18)</f>
        <v>146184600</v>
      </c>
      <c r="F19" s="72">
        <f>SUM(F14:F18)</f>
        <v>144241860</v>
      </c>
    </row>
    <row r="20" spans="1:5" ht="14.25">
      <c r="A20" t="s">
        <v>311</v>
      </c>
      <c r="E20" s="72"/>
    </row>
    <row r="21" spans="1:6" ht="14.25">
      <c r="A21" t="s">
        <v>312</v>
      </c>
      <c r="B21" t="s">
        <v>313</v>
      </c>
      <c r="C21" t="s">
        <v>314</v>
      </c>
      <c r="D21" s="72">
        <f>'3.mellékl kiadásnemenként'!B64</f>
        <v>1016000</v>
      </c>
      <c r="E21" s="72">
        <f>'Összesítő kiadás módosított'!C61</f>
        <v>1169179</v>
      </c>
      <c r="F21" s="72">
        <f>'Összesítő kiadás teljesítés'!C61</f>
        <v>936370</v>
      </c>
    </row>
    <row r="22" spans="1:6" ht="14.25">
      <c r="A22" t="s">
        <v>315</v>
      </c>
      <c r="B22" t="s">
        <v>316</v>
      </c>
      <c r="C22" t="s">
        <v>317</v>
      </c>
      <c r="D22" s="72">
        <f>'3.mellékl kiadásnemenként'!B68</f>
        <v>11528000</v>
      </c>
      <c r="E22" s="72">
        <f>'Összesítő kiadás módosított'!C65</f>
        <v>22624825</v>
      </c>
      <c r="F22" s="72">
        <f>'Összesítő kiadás teljesítés'!C65</f>
        <v>14802010</v>
      </c>
    </row>
    <row r="23" spans="1:5" ht="14.25">
      <c r="A23" t="s">
        <v>318</v>
      </c>
      <c r="B23" t="s">
        <v>319</v>
      </c>
      <c r="C23" t="s">
        <v>320</v>
      </c>
      <c r="E23" s="72" t="s">
        <v>666</v>
      </c>
    </row>
    <row r="24" spans="1:6" ht="14.25">
      <c r="A24" s="202"/>
      <c r="B24" s="203" t="s">
        <v>321</v>
      </c>
      <c r="C24" s="203"/>
      <c r="D24" s="251">
        <f>SUM(D21:D23)</f>
        <v>12544000</v>
      </c>
      <c r="E24" s="204">
        <f>SUM(E21:E23)</f>
        <v>23794004</v>
      </c>
      <c r="F24" s="72">
        <f>SUM(F21:F23)</f>
        <v>15738380</v>
      </c>
    </row>
    <row r="25" spans="1:6" ht="14.25">
      <c r="A25" t="s">
        <v>322</v>
      </c>
      <c r="B25" t="s">
        <v>323</v>
      </c>
      <c r="C25" t="s">
        <v>324</v>
      </c>
      <c r="D25" s="72">
        <f>'összesítő bevétel eredeti'!B13</f>
        <v>0</v>
      </c>
      <c r="E25" s="72">
        <f>'összesítő bevétel módosított el'!B13</f>
        <v>3970668</v>
      </c>
      <c r="F25" s="72">
        <f>'összesítő bevétel teljesítés'!B13</f>
        <v>3970668</v>
      </c>
    </row>
    <row r="26" spans="1:5" ht="14.25">
      <c r="A26" t="s">
        <v>325</v>
      </c>
      <c r="B26" t="s">
        <v>326</v>
      </c>
      <c r="C26" t="s">
        <v>327</v>
      </c>
      <c r="E26" t="s">
        <v>666</v>
      </c>
    </row>
    <row r="27" spans="1:6" ht="14.25">
      <c r="A27" t="s">
        <v>328</v>
      </c>
      <c r="B27" t="s">
        <v>329</v>
      </c>
      <c r="C27" t="s">
        <v>330</v>
      </c>
      <c r="D27" s="72">
        <f>'összesítő bevétel eredeti'!B42</f>
        <v>0</v>
      </c>
      <c r="E27" s="72">
        <f>'összesítő bevétel módosított el'!B42</f>
        <v>300580</v>
      </c>
      <c r="F27" s="72">
        <f>'összesítő bevétel teljesítés'!B42</f>
        <v>0</v>
      </c>
    </row>
    <row r="28" spans="1:6" ht="14.25">
      <c r="A28" s="202"/>
      <c r="B28" s="203" t="s">
        <v>326</v>
      </c>
      <c r="C28" s="203"/>
      <c r="D28" s="251">
        <f>SUM(D25:D27)</f>
        <v>0</v>
      </c>
      <c r="E28" s="204">
        <f>SUM(E25:E27)</f>
        <v>4271248</v>
      </c>
      <c r="F28" s="72">
        <f>SUM(F25:F27)</f>
        <v>3970668</v>
      </c>
    </row>
    <row r="29" ht="14.25">
      <c r="E29" s="72"/>
    </row>
    <row r="30" spans="2:6" ht="14.25">
      <c r="B30" t="s">
        <v>331</v>
      </c>
      <c r="D30" s="72">
        <f>D28+D19</f>
        <v>139084833</v>
      </c>
      <c r="E30" s="72">
        <f>E28+E19</f>
        <v>150455848</v>
      </c>
      <c r="F30" s="72">
        <f>F28+F19</f>
        <v>148212528</v>
      </c>
    </row>
    <row r="31" spans="2:6" ht="14.25">
      <c r="B31" t="s">
        <v>332</v>
      </c>
      <c r="D31" s="72">
        <f>D13+D24</f>
        <v>139084833</v>
      </c>
      <c r="E31" s="72">
        <f>E13+E24</f>
        <v>150455848</v>
      </c>
      <c r="F31" s="72">
        <f>F13+F24</f>
        <v>139032170</v>
      </c>
    </row>
    <row r="32" ht="14.25">
      <c r="E32" s="7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59"/>
  <sheetViews>
    <sheetView zoomScalePageLayoutView="0" workbookViewId="0" topLeftCell="A19">
      <selection activeCell="F14" sqref="F14"/>
    </sheetView>
  </sheetViews>
  <sheetFormatPr defaultColWidth="9.00390625" defaultRowHeight="14.25"/>
  <cols>
    <col min="2" max="2" width="45.25390625" style="0" customWidth="1"/>
    <col min="3" max="3" width="20.125" style="0" customWidth="1"/>
    <col min="4" max="4" width="9.875" style="0" bestFit="1" customWidth="1"/>
  </cols>
  <sheetData>
    <row r="3" spans="1:3" ht="14.25">
      <c r="A3" s="767" t="s">
        <v>871</v>
      </c>
      <c r="B3" s="760"/>
      <c r="C3" s="760"/>
    </row>
    <row r="4" spans="1:3" ht="14.25">
      <c r="A4" s="777" t="s">
        <v>333</v>
      </c>
      <c r="B4" s="777"/>
      <c r="C4" s="777"/>
    </row>
    <row r="7" spans="1:3" ht="14.25">
      <c r="A7" s="761" t="s">
        <v>334</v>
      </c>
      <c r="B7" s="761"/>
      <c r="C7" s="761"/>
    </row>
    <row r="8" ht="14.25">
      <c r="A8" t="s">
        <v>335</v>
      </c>
    </row>
    <row r="9" spans="2:3" ht="14.25">
      <c r="B9" t="s">
        <v>360</v>
      </c>
      <c r="C9" s="72">
        <v>0</v>
      </c>
    </row>
    <row r="10" spans="2:3" ht="14.25">
      <c r="B10" t="s">
        <v>361</v>
      </c>
      <c r="C10" s="72">
        <v>127000</v>
      </c>
    </row>
    <row r="11" spans="2:3" ht="14.25">
      <c r="B11" t="s">
        <v>336</v>
      </c>
      <c r="C11" s="72">
        <v>0</v>
      </c>
    </row>
    <row r="12" ht="14.25">
      <c r="C12" s="72"/>
    </row>
    <row r="13" ht="14.25">
      <c r="C13" s="72"/>
    </row>
    <row r="14" ht="14.25">
      <c r="C14" s="72"/>
    </row>
    <row r="15" spans="1:3" ht="14.25">
      <c r="A15" t="s">
        <v>337</v>
      </c>
      <c r="C15" s="72"/>
    </row>
    <row r="16" spans="2:3" ht="14.25">
      <c r="B16" t="s">
        <v>338</v>
      </c>
      <c r="C16" s="72">
        <v>577410</v>
      </c>
    </row>
    <row r="17" spans="1:3" ht="14.25">
      <c r="A17" t="s">
        <v>339</v>
      </c>
      <c r="C17" s="72"/>
    </row>
    <row r="18" spans="2:3" ht="14.25">
      <c r="B18" t="s">
        <v>340</v>
      </c>
      <c r="C18" s="72">
        <v>965162</v>
      </c>
    </row>
    <row r="19" spans="1:3" ht="14.25">
      <c r="A19" t="s">
        <v>341</v>
      </c>
      <c r="C19" s="72"/>
    </row>
    <row r="20" spans="2:3" ht="14.25">
      <c r="B20" t="s">
        <v>342</v>
      </c>
      <c r="C20" s="72">
        <v>61005</v>
      </c>
    </row>
    <row r="21" spans="1:3" ht="14.25">
      <c r="A21" t="s">
        <v>343</v>
      </c>
      <c r="C21" s="72"/>
    </row>
    <row r="22" spans="2:3" ht="14.25">
      <c r="B22" t="s">
        <v>344</v>
      </c>
      <c r="C22" s="72"/>
    </row>
    <row r="23" spans="1:3" ht="14.25">
      <c r="A23" t="s">
        <v>345</v>
      </c>
      <c r="C23" s="72"/>
    </row>
    <row r="24" spans="2:3" ht="14.25">
      <c r="B24" t="s">
        <v>346</v>
      </c>
      <c r="C24" s="72">
        <v>2130000</v>
      </c>
    </row>
    <row r="25" spans="1:3" ht="14.25">
      <c r="A25" t="s">
        <v>347</v>
      </c>
      <c r="C25" s="72"/>
    </row>
    <row r="26" spans="2:3" ht="14.25">
      <c r="B26" t="s">
        <v>348</v>
      </c>
      <c r="C26" s="72">
        <v>0</v>
      </c>
    </row>
    <row r="27" spans="2:3" ht="14.25">
      <c r="B27" t="s">
        <v>349</v>
      </c>
      <c r="C27" s="72">
        <v>192600</v>
      </c>
    </row>
    <row r="28" spans="2:3" ht="14.25">
      <c r="B28" t="s">
        <v>363</v>
      </c>
      <c r="C28" s="72">
        <v>887000</v>
      </c>
    </row>
    <row r="29" spans="2:3" ht="14.25">
      <c r="B29" t="s">
        <v>364</v>
      </c>
      <c r="C29" s="72">
        <v>100000</v>
      </c>
    </row>
    <row r="30" spans="2:3" ht="14.25">
      <c r="B30" t="s">
        <v>350</v>
      </c>
      <c r="C30" s="72">
        <v>480000</v>
      </c>
    </row>
    <row r="31" spans="2:4" ht="14.25">
      <c r="B31" t="s">
        <v>365</v>
      </c>
      <c r="C31" s="72">
        <v>0</v>
      </c>
      <c r="D31" s="72"/>
    </row>
    <row r="32" spans="1:3" ht="14.25">
      <c r="A32" t="s">
        <v>263</v>
      </c>
      <c r="C32" s="72"/>
    </row>
    <row r="33" spans="2:3" ht="14.25">
      <c r="B33" t="s">
        <v>263</v>
      </c>
      <c r="C33" s="72">
        <v>0</v>
      </c>
    </row>
    <row r="34" spans="1:3" ht="14.25">
      <c r="A34" t="s">
        <v>351</v>
      </c>
      <c r="C34" s="72"/>
    </row>
    <row r="35" spans="2:3" ht="14.25">
      <c r="B35" t="s">
        <v>336</v>
      </c>
      <c r="C35" s="72">
        <v>851140</v>
      </c>
    </row>
    <row r="36" spans="1:3" ht="14.25">
      <c r="A36" t="s">
        <v>496</v>
      </c>
      <c r="C36" s="72">
        <v>640357</v>
      </c>
    </row>
    <row r="38" spans="1:3" ht="15.75">
      <c r="A38" s="123" t="s">
        <v>352</v>
      </c>
      <c r="B38" s="123"/>
      <c r="C38" s="124">
        <f>SUM(C9:C36)</f>
        <v>7011674</v>
      </c>
    </row>
    <row r="40" spans="1:3" ht="14.25">
      <c r="A40" s="778" t="s">
        <v>353</v>
      </c>
      <c r="B40" s="778"/>
      <c r="C40" s="778"/>
    </row>
    <row r="42" ht="14.25">
      <c r="A42" t="s">
        <v>367</v>
      </c>
    </row>
    <row r="43" spans="2:3" ht="14.25">
      <c r="B43" t="s">
        <v>368</v>
      </c>
      <c r="C43" s="72">
        <v>0</v>
      </c>
    </row>
    <row r="44" spans="1:3" ht="14.25">
      <c r="A44" t="s">
        <v>488</v>
      </c>
      <c r="C44" s="72"/>
    </row>
    <row r="45" spans="2:3" ht="14.25">
      <c r="B45" t="s">
        <v>489</v>
      </c>
      <c r="C45" s="72">
        <v>360000</v>
      </c>
    </row>
    <row r="46" spans="1:3" ht="14.25">
      <c r="A46" t="s">
        <v>490</v>
      </c>
      <c r="C46" s="72"/>
    </row>
    <row r="47" spans="2:3" ht="14.25">
      <c r="B47" t="s">
        <v>491</v>
      </c>
      <c r="C47" s="72">
        <v>0</v>
      </c>
    </row>
    <row r="48" spans="1:3" ht="14.25">
      <c r="A48" t="s">
        <v>354</v>
      </c>
      <c r="C48" s="72"/>
    </row>
    <row r="49" spans="2:3" ht="14.25">
      <c r="B49" t="s">
        <v>355</v>
      </c>
      <c r="C49" s="72">
        <v>260000</v>
      </c>
    </row>
    <row r="50" spans="1:3" ht="14.25">
      <c r="A50" t="s">
        <v>268</v>
      </c>
      <c r="C50" s="72"/>
    </row>
    <row r="51" spans="2:3" ht="14.25">
      <c r="B51" t="s">
        <v>358</v>
      </c>
      <c r="C51" s="72">
        <v>44400</v>
      </c>
    </row>
    <row r="52" spans="1:3" ht="14.25">
      <c r="A52" t="s">
        <v>356</v>
      </c>
      <c r="C52" s="72"/>
    </row>
    <row r="53" spans="2:3" ht="14.25">
      <c r="B53" t="s">
        <v>357</v>
      </c>
      <c r="C53" s="72">
        <v>5411547</v>
      </c>
    </row>
    <row r="54" spans="1:3" ht="14.25">
      <c r="A54" t="s">
        <v>270</v>
      </c>
      <c r="C54" s="72"/>
    </row>
    <row r="55" spans="2:3" ht="14.25">
      <c r="B55" t="s">
        <v>358</v>
      </c>
      <c r="C55" s="72">
        <v>3463800</v>
      </c>
    </row>
    <row r="56" spans="2:3" ht="14.25">
      <c r="B56" t="s">
        <v>362</v>
      </c>
      <c r="C56" s="72">
        <v>450000</v>
      </c>
    </row>
    <row r="57" spans="1:3" ht="14.25">
      <c r="A57" s="776"/>
      <c r="B57" s="776"/>
      <c r="C57" s="72"/>
    </row>
    <row r="58" spans="1:3" ht="14.25">
      <c r="A58" t="s">
        <v>366</v>
      </c>
      <c r="C58" s="72">
        <v>2134935</v>
      </c>
    </row>
    <row r="59" spans="1:4" ht="15.75">
      <c r="A59" s="123" t="s">
        <v>359</v>
      </c>
      <c r="B59" s="123"/>
      <c r="C59" s="124">
        <f>SUM(C43:C58)</f>
        <v>12124682</v>
      </c>
      <c r="D59" s="72"/>
    </row>
  </sheetData>
  <sheetProtection/>
  <mergeCells count="5">
    <mergeCell ref="A57:B57"/>
    <mergeCell ref="A3:C3"/>
    <mergeCell ref="A4:C4"/>
    <mergeCell ref="A7:C7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Admin</cp:lastModifiedBy>
  <cp:lastPrinted>2017-04-26T08:26:34Z</cp:lastPrinted>
  <dcterms:created xsi:type="dcterms:W3CDTF">2016-01-25T11:03:35Z</dcterms:created>
  <dcterms:modified xsi:type="dcterms:W3CDTF">2017-05-03T07:52:36Z</dcterms:modified>
  <cp:category/>
  <cp:version/>
  <cp:contentType/>
  <cp:contentStatus/>
  <cp:revision>73</cp:revision>
</cp:coreProperties>
</file>