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 tabRatio="531" firstSheet="14" activeTab="16"/>
  </bookViews>
  <sheets>
    <sheet name="1.mekll költségvetési bevétel" sheetId="15" r:id="rId1"/>
    <sheet name="2.melléklet költségv.kiadás" sheetId="14" r:id="rId2"/>
    <sheet name="3.melléklet beruházási kiadás " sheetId="9" r:id="rId3"/>
    <sheet name="4.melléklet felúj kiadás" sheetId="8" r:id="rId4"/>
    <sheet name="5.mellékllakosságnak nyújtott " sheetId="12" r:id="rId5"/>
    <sheet name="6. melléklet költségvetés felad" sheetId="30" r:id="rId6"/>
    <sheet name="7.melléklet Működési és felhalm" sheetId="13" r:id="rId7"/>
    <sheet name="8.mell átadott-átvett" sheetId="18" r:id="rId8"/>
    <sheet name="9.melléklet normatív támogatás" sheetId="19" r:id="rId9"/>
    <sheet name="10.melléklet pénzügyi mérleg" sheetId="20" r:id="rId10"/>
    <sheet name="11.melléklet létszámkim" sheetId="21" r:id="rId11"/>
    <sheet name="12.melléklet EU forrás" sheetId="25" r:id="rId12"/>
    <sheet name="13.mell mérleg" sheetId="24" r:id="rId13"/>
    <sheet name="14. működ-felhalm mérleg" sheetId="23" r:id="rId14"/>
    <sheet name="15.mellékl stabílitás" sheetId="22" r:id="rId15"/>
    <sheet name="16.melléklet pénzmard eredm" sheetId="26" r:id="rId16"/>
    <sheet name="17. mell pénzállomány alakulás" sheetId="27" r:id="rId17"/>
    <sheet name="18. melléklet részesedés" sheetId="28" r:id="rId18"/>
    <sheet name="19.melléklet vagyonkimutatás" sheetId="29" r:id="rId19"/>
    <sheet name="20. Védőnő" sheetId="32" r:id="rId20"/>
    <sheet name="20. Konyha" sheetId="33" r:id="rId21"/>
    <sheet name="20. Óvoda" sheetId="34" r:id="rId22"/>
    <sheet name="20. Lakások" sheetId="35" r:id="rId23"/>
    <sheet name="20. Kirendeltség" sheetId="36" r:id="rId24"/>
    <sheet name="Munka5" sheetId="37" r:id="rId25"/>
    <sheet name="20. Felosztás" sheetId="38" r:id="rId26"/>
  </sheets>
  <calcPr calcId="145621"/>
</workbook>
</file>

<file path=xl/calcChain.xml><?xml version="1.0" encoding="utf-8"?>
<calcChain xmlns="http://schemas.openxmlformats.org/spreadsheetml/2006/main">
  <c r="D12" i="27" l="1"/>
  <c r="C12" i="27"/>
  <c r="B12" i="27"/>
  <c r="E10" i="27"/>
  <c r="E8" i="27"/>
  <c r="E12" i="27" s="1"/>
  <c r="C39" i="18"/>
  <c r="C25" i="18"/>
  <c r="C37" i="37" l="1"/>
  <c r="C25" i="37"/>
  <c r="C11" i="37"/>
  <c r="E21" i="36"/>
  <c r="D21" i="36"/>
  <c r="C21" i="36"/>
  <c r="C61" i="35"/>
  <c r="C62" i="35" s="1"/>
  <c r="C49" i="35"/>
  <c r="C51" i="35" s="1"/>
  <c r="C34" i="35"/>
  <c r="C27" i="35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K50" i="33"/>
  <c r="J50" i="33"/>
  <c r="I50" i="33"/>
  <c r="H50" i="33"/>
  <c r="E50" i="33"/>
  <c r="D49" i="33"/>
  <c r="F48" i="33"/>
  <c r="D48" i="33"/>
  <c r="H46" i="33"/>
  <c r="G46" i="33"/>
  <c r="G50" i="33" s="1"/>
  <c r="F46" i="33"/>
  <c r="F50" i="33" s="1"/>
  <c r="E46" i="33"/>
  <c r="D46" i="33" s="1"/>
  <c r="D50" i="33" s="1"/>
  <c r="C46" i="33"/>
  <c r="C50" i="33" s="1"/>
  <c r="H45" i="33"/>
  <c r="F45" i="33" s="1"/>
  <c r="D45" i="33"/>
  <c r="H44" i="33"/>
  <c r="F44" i="33"/>
  <c r="D44" i="33"/>
  <c r="E38" i="33"/>
  <c r="D38" i="33" s="1"/>
  <c r="D37" i="33"/>
  <c r="K36" i="33"/>
  <c r="K38" i="33" s="1"/>
  <c r="K52" i="33" s="1"/>
  <c r="H36" i="33"/>
  <c r="H38" i="33" s="1"/>
  <c r="H52" i="33" s="1"/>
  <c r="G36" i="33"/>
  <c r="F36" i="33" s="1"/>
  <c r="F38" i="33" s="1"/>
  <c r="E36" i="33"/>
  <c r="C36" i="33"/>
  <c r="C38" i="33" s="1"/>
  <c r="K35" i="33"/>
  <c r="J35" i="33"/>
  <c r="I35" i="33"/>
  <c r="F35" i="33"/>
  <c r="D35" i="33"/>
  <c r="F34" i="33"/>
  <c r="D34" i="33"/>
  <c r="K33" i="33"/>
  <c r="J33" i="33"/>
  <c r="I33" i="33"/>
  <c r="F33" i="33"/>
  <c r="D33" i="33"/>
  <c r="K32" i="33"/>
  <c r="J32" i="33"/>
  <c r="I32" i="33"/>
  <c r="F32" i="33"/>
  <c r="D32" i="33"/>
  <c r="K31" i="33"/>
  <c r="J31" i="33"/>
  <c r="I31" i="33"/>
  <c r="F31" i="33"/>
  <c r="D31" i="33"/>
  <c r="K30" i="33"/>
  <c r="J30" i="33"/>
  <c r="I30" i="33"/>
  <c r="F30" i="33"/>
  <c r="D30" i="33"/>
  <c r="K29" i="33"/>
  <c r="J29" i="33"/>
  <c r="I29" i="33"/>
  <c r="F29" i="33"/>
  <c r="D29" i="33"/>
  <c r="K28" i="33"/>
  <c r="J28" i="33"/>
  <c r="I28" i="33"/>
  <c r="F28" i="33"/>
  <c r="D28" i="33"/>
  <c r="K27" i="33"/>
  <c r="J27" i="33"/>
  <c r="I27" i="33"/>
  <c r="F27" i="33"/>
  <c r="D27" i="33"/>
  <c r="K26" i="33"/>
  <c r="J26" i="33"/>
  <c r="I26" i="33"/>
  <c r="F26" i="33"/>
  <c r="D26" i="33"/>
  <c r="K25" i="33"/>
  <c r="J25" i="33"/>
  <c r="I25" i="33"/>
  <c r="F25" i="33"/>
  <c r="D25" i="33"/>
  <c r="K24" i="33"/>
  <c r="J24" i="33"/>
  <c r="I24" i="33"/>
  <c r="F24" i="33"/>
  <c r="D24" i="33"/>
  <c r="K23" i="33"/>
  <c r="J23" i="33"/>
  <c r="I23" i="33"/>
  <c r="F23" i="33"/>
  <c r="D23" i="33"/>
  <c r="K22" i="33"/>
  <c r="J22" i="33"/>
  <c r="I22" i="33"/>
  <c r="F22" i="33"/>
  <c r="D22" i="33"/>
  <c r="K21" i="33"/>
  <c r="J21" i="33"/>
  <c r="I21" i="33"/>
  <c r="F21" i="33"/>
  <c r="D21" i="33"/>
  <c r="K20" i="33"/>
  <c r="J20" i="33"/>
  <c r="I20" i="33"/>
  <c r="F20" i="33"/>
  <c r="D20" i="33"/>
  <c r="K19" i="33"/>
  <c r="J19" i="33"/>
  <c r="I19" i="33"/>
  <c r="F19" i="33"/>
  <c r="D19" i="33"/>
  <c r="K18" i="33"/>
  <c r="J18" i="33"/>
  <c r="I18" i="33"/>
  <c r="F18" i="33"/>
  <c r="D18" i="33"/>
  <c r="K17" i="33"/>
  <c r="J17" i="33"/>
  <c r="I17" i="33"/>
  <c r="F17" i="33"/>
  <c r="D17" i="33"/>
  <c r="K16" i="33"/>
  <c r="J16" i="33"/>
  <c r="I16" i="33"/>
  <c r="F16" i="33"/>
  <c r="D16" i="33"/>
  <c r="K15" i="33"/>
  <c r="J15" i="33"/>
  <c r="I15" i="33"/>
  <c r="F15" i="33"/>
  <c r="D15" i="33"/>
  <c r="K14" i="33"/>
  <c r="J14" i="33"/>
  <c r="I14" i="33"/>
  <c r="F14" i="33"/>
  <c r="D14" i="33"/>
  <c r="K13" i="33"/>
  <c r="J13" i="33"/>
  <c r="I13" i="33"/>
  <c r="F13" i="33"/>
  <c r="D13" i="33"/>
  <c r="K12" i="33"/>
  <c r="J12" i="33"/>
  <c r="I12" i="33"/>
  <c r="F12" i="33"/>
  <c r="D12" i="33"/>
  <c r="K11" i="33"/>
  <c r="J11" i="33"/>
  <c r="I11" i="33"/>
  <c r="F11" i="33"/>
  <c r="D11" i="33"/>
  <c r="K10" i="33"/>
  <c r="J10" i="33"/>
  <c r="I10" i="33"/>
  <c r="F10" i="33"/>
  <c r="D10" i="33"/>
  <c r="K9" i="33"/>
  <c r="J9" i="33"/>
  <c r="I9" i="33"/>
  <c r="F9" i="33"/>
  <c r="D9" i="33"/>
  <c r="D33" i="32"/>
  <c r="E32" i="32"/>
  <c r="D32" i="32" s="1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F8" i="32"/>
  <c r="E8" i="32"/>
  <c r="D8" i="32" s="1"/>
  <c r="C8" i="32"/>
  <c r="D7" i="32"/>
  <c r="D6" i="32"/>
  <c r="D36" i="33" l="1"/>
  <c r="I36" i="33"/>
  <c r="I38" i="33" s="1"/>
  <c r="I52" i="33" s="1"/>
  <c r="G38" i="33"/>
  <c r="G52" i="33" s="1"/>
  <c r="J36" i="33"/>
  <c r="J38" i="33" s="1"/>
  <c r="J52" i="33" s="1"/>
  <c r="D78" i="14"/>
  <c r="D71" i="14"/>
  <c r="D63" i="15"/>
  <c r="D62" i="15"/>
  <c r="D21" i="9" l="1"/>
  <c r="C13" i="22"/>
  <c r="C11" i="22"/>
  <c r="C10" i="22"/>
  <c r="H12" i="20"/>
  <c r="J12" i="23" s="1"/>
  <c r="D27" i="13"/>
  <c r="D17" i="20" s="1"/>
  <c r="E19" i="23" s="1"/>
  <c r="D26" i="13"/>
  <c r="D16" i="20" s="1"/>
  <c r="E18" i="23" s="1"/>
  <c r="D25" i="13"/>
  <c r="D15" i="20" s="1"/>
  <c r="E17" i="23" s="1"/>
  <c r="D23" i="13"/>
  <c r="H17" i="20" s="1"/>
  <c r="J19" i="23" s="1"/>
  <c r="D22" i="13"/>
  <c r="H16" i="20" s="1"/>
  <c r="J18" i="23" s="1"/>
  <c r="D21" i="13"/>
  <c r="H15" i="20" s="1"/>
  <c r="J17" i="23" s="1"/>
  <c r="D18" i="13"/>
  <c r="D19" i="20" s="1"/>
  <c r="E13" i="23" s="1"/>
  <c r="D16" i="13"/>
  <c r="D11" i="20" s="1"/>
  <c r="E11" i="23" s="1"/>
  <c r="D15" i="13"/>
  <c r="D10" i="20" s="1"/>
  <c r="E10" i="23" s="1"/>
  <c r="D14" i="13"/>
  <c r="D9" i="20" s="1"/>
  <c r="E9" i="23" s="1"/>
  <c r="D12" i="13"/>
  <c r="H19" i="20" s="1"/>
  <c r="J14" i="23" s="1"/>
  <c r="D11" i="13"/>
  <c r="H13" i="20" s="1"/>
  <c r="J13" i="23" s="1"/>
  <c r="D10" i="13"/>
  <c r="D9" i="13"/>
  <c r="H11" i="20" s="1"/>
  <c r="J11" i="23" s="1"/>
  <c r="D8" i="13"/>
  <c r="H10" i="20" s="1"/>
  <c r="J10" i="23" s="1"/>
  <c r="D7" i="13"/>
  <c r="H9" i="20" s="1"/>
  <c r="J9" i="23" s="1"/>
  <c r="D87" i="14"/>
  <c r="E87" i="14"/>
  <c r="C87" i="14"/>
  <c r="D65" i="15"/>
  <c r="E65" i="15"/>
  <c r="C65" i="15"/>
  <c r="D12" i="20" l="1"/>
  <c r="E12" i="23" s="1"/>
  <c r="D19" i="13"/>
  <c r="D28" i="13"/>
  <c r="C16" i="22"/>
  <c r="E20" i="23"/>
  <c r="C8" i="21"/>
  <c r="C9" i="21"/>
  <c r="C10" i="21"/>
  <c r="C11" i="21"/>
  <c r="C12" i="21"/>
  <c r="F13" i="21"/>
  <c r="G13" i="21"/>
  <c r="D13" i="21"/>
  <c r="D18" i="20"/>
  <c r="D13" i="13"/>
  <c r="C14" i="12"/>
  <c r="C10" i="12"/>
  <c r="C17" i="12" s="1"/>
  <c r="D18" i="8"/>
  <c r="C13" i="21" l="1"/>
  <c r="D30" i="13"/>
  <c r="D24" i="13"/>
  <c r="D31" i="13" s="1"/>
  <c r="J15" i="23"/>
  <c r="H14" i="20"/>
  <c r="J20" i="23" l="1"/>
  <c r="J22" i="23" s="1"/>
  <c r="H18" i="20"/>
  <c r="H20" i="20" s="1"/>
  <c r="E15" i="23"/>
  <c r="E22" i="23" s="1"/>
  <c r="D14" i="20"/>
  <c r="D20" i="20" s="1"/>
</calcChain>
</file>

<file path=xl/comments1.xml><?xml version="1.0" encoding="utf-8"?>
<comments xmlns="http://schemas.openxmlformats.org/spreadsheetml/2006/main">
  <authors>
    <author>Szerző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Szerző:
</t>
        </r>
      </text>
    </comment>
  </commentList>
</comments>
</file>

<file path=xl/sharedStrings.xml><?xml version="1.0" encoding="utf-8"?>
<sst xmlns="http://schemas.openxmlformats.org/spreadsheetml/2006/main" count="2506" uniqueCount="1145">
  <si>
    <t>Eredeti előirányzat</t>
  </si>
  <si>
    <t>Egyéb nem intézményi ellátások</t>
  </si>
  <si>
    <t>Települési támogatás</t>
  </si>
  <si>
    <t>Gyernekvédelmi kedvezmény</t>
  </si>
  <si>
    <t>Ellátottak juttatása</t>
  </si>
  <si>
    <t>Finanszírozási kiadás</t>
  </si>
  <si>
    <t>Működési célú költségvetési támogatások és kiegészítő támogatások (B115)</t>
  </si>
  <si>
    <t>Értékesítési és forgalmi adók (=118+…+139) (B351)</t>
  </si>
  <si>
    <t>Gépjárműadók (=146+…+149) (B354)</t>
  </si>
  <si>
    <t>Egyéb közhatalmi bevételek (&gt;=170+…+184) (B36)</t>
  </si>
  <si>
    <t>Közhatalmi bevételek (=93+94+104+109+168+169) (B3)</t>
  </si>
  <si>
    <t>Szolgáltatások ellenértéke (&gt;=188+189) (B402)</t>
  </si>
  <si>
    <t>Finanszírozási bevétel</t>
  </si>
  <si>
    <t>Bevétel</t>
  </si>
  <si>
    <t>Az önkormányzat 2016. évi beruházási kiadásai célonként</t>
  </si>
  <si>
    <t>Sorszám</t>
  </si>
  <si>
    <t>Megnevezés</t>
  </si>
  <si>
    <t>A</t>
  </si>
  <si>
    <t>B</t>
  </si>
  <si>
    <t>C</t>
  </si>
  <si>
    <t>1.</t>
  </si>
  <si>
    <t>2.</t>
  </si>
  <si>
    <t>Összesen</t>
  </si>
  <si>
    <t>Az önkormányzat 2016. évi működési és felhalmozási célú bevételei és kiadásai tájékoztató jelleggel, mérlegszerűen</t>
  </si>
  <si>
    <t>Rovatszám</t>
  </si>
  <si>
    <t>Előirányzat</t>
  </si>
  <si>
    <t>D</t>
  </si>
  <si>
    <t>I. Működési kiadások és bevételek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</si>
  <si>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</si>
  <si>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</si>
  <si>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</t>
  </si>
  <si>
    <t>K2</t>
  </si>
  <si>
    <t>3.</t>
  </si>
  <si>
    <t xml:space="preserve">Dologi kiadások </t>
  </si>
  <si>
    <t>K3</t>
  </si>
  <si>
    <t>4.</t>
  </si>
  <si>
    <t xml:space="preserve">Ellátottak pénzbeli juttatásai </t>
  </si>
  <si>
    <t>K4</t>
  </si>
  <si>
    <t>5.</t>
  </si>
  <si>
    <t xml:space="preserve">Egyéb működési célú kiadások </t>
  </si>
  <si>
    <t>K5</t>
  </si>
  <si>
    <t>6.</t>
  </si>
  <si>
    <t>Működési kiadások</t>
  </si>
  <si>
    <t>7.</t>
  </si>
  <si>
    <t xml:space="preserve">Működési célú támogatások államháztartáson belülről </t>
  </si>
  <si>
    <t>B1</t>
  </si>
  <si>
    <t>8.</t>
  </si>
  <si>
    <t xml:space="preserve">Közhatalmi bevételek </t>
  </si>
  <si>
    <t>B3</t>
  </si>
  <si>
    <t>9.</t>
  </si>
  <si>
    <t xml:space="preserve">Működési bevételek </t>
  </si>
  <si>
    <t>B4</t>
  </si>
  <si>
    <t>10.</t>
  </si>
  <si>
    <t xml:space="preserve">Működési célú átvett pénzeszközök </t>
  </si>
  <si>
    <t>B6</t>
  </si>
  <si>
    <t>11.</t>
  </si>
  <si>
    <t>II.  Felhalmozási kiadások és bevételek</t>
  </si>
  <si>
    <t>12.</t>
  </si>
  <si>
    <t xml:space="preserve">Beruházások </t>
  </si>
  <si>
    <t>K6</t>
  </si>
  <si>
    <t>13.</t>
  </si>
  <si>
    <t xml:space="preserve">Felújítások </t>
  </si>
  <si>
    <t>K7</t>
  </si>
  <si>
    <t>14.</t>
  </si>
  <si>
    <t xml:space="preserve">Egyéb felhalmozási célú kiadások </t>
  </si>
  <si>
    <t>K8</t>
  </si>
  <si>
    <t>15.</t>
  </si>
  <si>
    <t>Felhalmozási kiadások</t>
  </si>
  <si>
    <t>16.</t>
  </si>
  <si>
    <t xml:space="preserve">Felhalmozási célú támogatások államháztartáson belülről </t>
  </si>
  <si>
    <t>B2</t>
  </si>
  <si>
    <t>17.</t>
  </si>
  <si>
    <t xml:space="preserve">Felhalmozási bevételek </t>
  </si>
  <si>
    <t>B5</t>
  </si>
  <si>
    <t xml:space="preserve">Felhalmozási célú átvett pénzeszközök </t>
  </si>
  <si>
    <t>B7</t>
  </si>
  <si>
    <t>adatok  Ft-ban</t>
  </si>
  <si>
    <t>Összeg</t>
  </si>
  <si>
    <t>Hivatal</t>
  </si>
  <si>
    <t>Immateriális javak</t>
  </si>
  <si>
    <t>Áfa</t>
  </si>
  <si>
    <t>Közfoglalkoztatás</t>
  </si>
  <si>
    <t>Községgazdálkodás</t>
  </si>
  <si>
    <t>Ellátási hely</t>
  </si>
  <si>
    <t>Az önkormányzat 2016. évi felújítási kiadásai célonként</t>
  </si>
  <si>
    <t>Az önkormányzat 2016. évi előirányzatai bevételi forrásonként</t>
  </si>
  <si>
    <t>Az önkormányzat által a 2016. évben a lakosságnak juttatott támogatásai, szociális, rászorultság jellegű ellátásai</t>
  </si>
  <si>
    <t>Egyéb települési támogatás</t>
  </si>
  <si>
    <t>Mindösszesen</t>
  </si>
  <si>
    <t>Helyi adó fizetési kedvezményhez kapcsolódó kés pótlék mérséklés</t>
  </si>
  <si>
    <t>Gépjárműdó fizetési kedvezmény kés pótlék mérséklés</t>
  </si>
  <si>
    <t>Finaszírozási kiadás</t>
  </si>
  <si>
    <t>Átadott pénzeszköz</t>
  </si>
  <si>
    <t>Járóbeteg ellátás</t>
  </si>
  <si>
    <t>Fogorvosi ügyelet</t>
  </si>
  <si>
    <t>Pa-Med Bt</t>
  </si>
  <si>
    <t>Bursa Hungarica</t>
  </si>
  <si>
    <t>Átvett pénzeszköz</t>
  </si>
  <si>
    <t>Lakosságtól átvett</t>
  </si>
  <si>
    <t>Gyermekvédelmi ellátás</t>
  </si>
  <si>
    <t>Gyermekvédelmi kedvezményre</t>
  </si>
  <si>
    <t>Hosszabb idejű közfoglalkoztatás</t>
  </si>
  <si>
    <t>Közfoglalkoztatásra</t>
  </si>
  <si>
    <t>TB finanszírozás</t>
  </si>
  <si>
    <t>Összesen bevétel</t>
  </si>
  <si>
    <t xml:space="preserve">Összesen kiadás </t>
  </si>
  <si>
    <t>Átadott-átvett pénzeszközök</t>
  </si>
  <si>
    <t>Az önkormányzat 2016. évi normatív támogatásai</t>
  </si>
  <si>
    <t>adatok Ft-ban</t>
  </si>
  <si>
    <t>Jogcím száma</t>
  </si>
  <si>
    <t xml:space="preserve">Jogcím megnevezése       </t>
  </si>
  <si>
    <t>I.1.b Település-üzemeltetéshez kapcsolódó feladatellátás támogatása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</si>
  <si>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</si>
  <si>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</si>
  <si>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</si>
  <si>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</si>
  <si>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I.1.bb</t>
  </si>
  <si>
    <t xml:space="preserve"> Közvilágítás fenntartásának támogatása </t>
  </si>
  <si>
    <t>I.1.bc</t>
  </si>
  <si>
    <t xml:space="preserve"> Köztemető fenntartással kapcsolatos feladatok támogatása </t>
  </si>
  <si>
    <t>I.1.bd</t>
  </si>
  <si>
    <t xml:space="preserve"> Közutak fenntartásának támogatása 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</si>
  <si>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</si>
  <si>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</si>
  <si>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</si>
  <si>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</si>
  <si>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</si>
  <si>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támogatása</t>
  </si>
  <si>
    <t>I.1. - V.</t>
  </si>
  <si>
    <t>A települési önkormányzatok működésének támogatása beszámítás és kiegészítés után</t>
  </si>
  <si>
    <t>V. Info</t>
  </si>
  <si>
    <t>Beszámítás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</si>
  <si>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</si>
  <si>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</si>
  <si>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</si>
  <si>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</si>
  <si>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</si>
  <si>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</si>
  <si>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</si>
  <si>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</si>
  <si>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</si>
  <si>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</si>
  <si>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</si>
  <si>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(3) 2</t>
  </si>
  <si>
    <t>II.1. (4) 2</t>
  </si>
  <si>
    <t xml:space="preserve"> óvodapedagógusok elismert létszáma (pótlólagos összeg) </t>
  </si>
  <si>
    <t>II.1. (5) 2</t>
  </si>
  <si>
    <t xml:space="preserve"> pedagógus szakképzettséggel rendelkező, óvodapedagógusok nevelő munkáját közvetlenül segítők pótlólagos támogatása </t>
  </si>
  <si>
    <t>II.2. Óvodaműködtetési támogatás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</si>
  <si>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</si>
  <si>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</si>
  <si>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</si>
  <si>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</si>
  <si>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</si>
  <si>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</si>
  <si>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</si>
  <si>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</si>
  <si>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</si>
  <si>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</si>
  <si>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III.5. Gyermekétkeztetés támogatása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</si>
  <si>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</si>
  <si>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</si>
  <si>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</si>
  <si>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</si>
  <si>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</si>
  <si>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</si>
  <si>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</si>
  <si>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</si>
  <si>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</si>
  <si>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IV.</t>
  </si>
  <si>
    <t>A települési önkormányzatok kulturális feladatainak támogatása</t>
  </si>
  <si>
    <t>Az önkormányzat 2016. évi pénzügyi mérlege</t>
  </si>
  <si>
    <t xml:space="preserve">Bevételek  </t>
  </si>
  <si>
    <t>Kiadások</t>
  </si>
  <si>
    <t>Jogcím</t>
  </si>
  <si>
    <t>Előriányzat</t>
  </si>
  <si>
    <t>E</t>
  </si>
  <si>
    <t>F</t>
  </si>
  <si>
    <t>G</t>
  </si>
  <si>
    <t>H</t>
  </si>
  <si>
    <t xml:space="preserve">Finanszírozási bevételek </t>
  </si>
  <si>
    <t>B8</t>
  </si>
  <si>
    <t xml:space="preserve">Finanszírozási kiadások </t>
  </si>
  <si>
    <t>K9</t>
  </si>
  <si>
    <t>Bevételek összesen</t>
  </si>
  <si>
    <t>Kiadások összesen</t>
  </si>
  <si>
    <t>Az önkormányzat 2016. évi létszámkimutatása</t>
  </si>
  <si>
    <t>fő</t>
  </si>
  <si>
    <t>Köztisztviselő</t>
  </si>
  <si>
    <t>Közalkalmazott</t>
  </si>
  <si>
    <t>Egyéb foglalkoztatott, közfogalalk.</t>
  </si>
  <si>
    <t>Család és nővédelmi egészségügyi gondozás, önkományzat</t>
  </si>
  <si>
    <t>Választott tisztségviselő</t>
  </si>
  <si>
    <t>Az önkormányzat 2016. évi EU-s forrásból finanszírozott programjai</t>
  </si>
  <si>
    <t>Bevételi</t>
  </si>
  <si>
    <t>Kiadási</t>
  </si>
  <si>
    <t>Bevételek</t>
  </si>
  <si>
    <t>Az önkormányzat 2016. évi működési és felhalmozási mérlege</t>
  </si>
  <si>
    <t xml:space="preserve">Kiadások </t>
  </si>
  <si>
    <t>Működési célú bevételek</t>
  </si>
  <si>
    <t>Működési célú kiadások</t>
  </si>
  <si>
    <t>I.</t>
  </si>
  <si>
    <t>Működési bevétel összesen</t>
  </si>
  <si>
    <t>Működési kiadás összesen</t>
  </si>
  <si>
    <t>Felhalmozási célú bevételek</t>
  </si>
  <si>
    <t>Felhalmozási célú kiadások</t>
  </si>
  <si>
    <t>II.</t>
  </si>
  <si>
    <t>Felhalmozási célú bevétel összesen</t>
  </si>
  <si>
    <t>Felhalmozási célú kiadás összesen</t>
  </si>
  <si>
    <t>Finanszírozási bev</t>
  </si>
  <si>
    <t>Az önkormányzatnak a Stabilitási törvény 3. § (1) bekezdése szerinti adósságot keletkeztető ügyletekből és kezességvállalásokból eredő fizetési kötelezettségei és a figyelembe vehető saját bevételei</t>
  </si>
  <si>
    <t>2016.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</si>
  <si>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</si>
  <si>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</si>
  <si>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</si>
  <si>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</si>
  <si>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</si>
  <si>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</si>
  <si>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összesen(353/2011. (XII. 30.) Korm. Rendelet)</t>
  </si>
  <si>
    <t>Az önkormányzat 2016. évi előirányzatai kiadási nemenként, előirányzatcsoportonként</t>
  </si>
  <si>
    <t>Előirányzat Ft-ban</t>
  </si>
  <si>
    <t xml:space="preserve">Munkaadókat terhelő  és szoc hozzájárulási adó                                                                           </t>
  </si>
  <si>
    <t xml:space="preserve">Működési célú támogatások államházt belülről </t>
  </si>
  <si>
    <t xml:space="preserve">1. melléklet  </t>
  </si>
  <si>
    <t>02 - Beszámoló a B1. - B7.  költségvetési bevételek előirányzatának teljesítéséről</t>
  </si>
  <si>
    <t>#</t>
  </si>
  <si>
    <t>Módosított előirányzat</t>
  </si>
  <si>
    <t>Teljesítés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</si>
  <si>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</si>
  <si>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</si>
  <si>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</si>
  <si>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</si>
  <si>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</si>
  <si>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</si>
  <si>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</si>
  <si>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</si>
  <si>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</si>
  <si>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</si>
  <si>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</si>
  <si>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</si>
  <si>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</si>
  <si>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</si>
  <si>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</si>
  <si>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</si>
  <si>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</si>
  <si>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</si>
  <si>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ebből: társadalombiztosítás pénzügyi alapjai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</si>
  <si>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</si>
  <si>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</si>
  <si>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</si>
  <si>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</si>
  <si>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</si>
  <si>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</si>
  <si>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</si>
  <si>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</si>
  <si>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</si>
  <si>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</si>
  <si>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</si>
  <si>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124</t>
  </si>
  <si>
    <t>ebből: állandó jeleggel végzett iparűzési tevékenység után fizetett helyi iparűzési adó (B351)</t>
  </si>
  <si>
    <t>145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</si>
  <si>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</si>
  <si>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</si>
  <si>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</si>
  <si>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</si>
  <si>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</si>
  <si>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181</t>
  </si>
  <si>
    <t>185</t>
  </si>
  <si>
    <t>187</t>
  </si>
  <si>
    <t>188</t>
  </si>
  <si>
    <t>ebből:tárgyi eszközök bérbeadásából származó bevétel (B402)</t>
  </si>
  <si>
    <t>192</t>
  </si>
  <si>
    <t>Tulajdonosi bevételek (&gt;=193+…+198)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</si>
  <si>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</si>
  <si>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</si>
  <si>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</si>
  <si>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</si>
  <si>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</si>
  <si>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</si>
  <si>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</si>
  <si>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</si>
  <si>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</si>
  <si>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</si>
  <si>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248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</si>
  <si>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</si>
  <si>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</si>
  <si>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</si>
  <si>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</si>
  <si>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</si>
  <si>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(=43+79+185+221+230+256+282) (B1-B7)</t>
  </si>
  <si>
    <t xml:space="preserve">2. melléklet </t>
  </si>
  <si>
    <t>01 - K1-K8. Költségvetési kiadások</t>
  </si>
  <si>
    <t>Törvény szerinti illetmények, munkabérek (K1101)</t>
  </si>
  <si>
    <t>Béren kívüli juttatások (K1107)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</si>
  <si>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</si>
  <si>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</si>
  <si>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</si>
  <si>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</si>
  <si>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</si>
  <si>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</si>
  <si>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</si>
  <si>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</si>
  <si>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</si>
  <si>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</si>
  <si>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</si>
  <si>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</si>
  <si>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</si>
  <si>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</si>
  <si>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</si>
  <si>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</si>
  <si>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</si>
  <si>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</si>
  <si>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</si>
  <si>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</si>
  <si>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</si>
  <si>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</si>
  <si>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</si>
  <si>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Készletbeszerzés (=29+30+31) (K31)</t>
  </si>
  <si>
    <t>33</t>
  </si>
  <si>
    <t>Informatikai szolgáltatások igénybevétele (K321)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</si>
  <si>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</si>
  <si>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</si>
  <si>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</si>
  <si>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</si>
  <si>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</si>
  <si>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Bérleti és lízing díjak (&gt;=39) (K333)</t>
  </si>
  <si>
    <t>40</t>
  </si>
  <si>
    <t>Karbantartási, kisjavítási szolgáltatások (K334)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</si>
  <si>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</si>
  <si>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</si>
  <si>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</si>
  <si>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</si>
  <si>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</si>
  <si>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</si>
  <si>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</si>
  <si>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</si>
  <si>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</si>
  <si>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</si>
  <si>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</si>
  <si>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</si>
  <si>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</si>
  <si>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</si>
  <si>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</si>
  <si>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</si>
  <si>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</si>
  <si>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</si>
  <si>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</si>
  <si>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</si>
  <si>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</si>
  <si>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118</t>
  </si>
  <si>
    <t>ebből: települési támogatás [Szoctv. 45. §], (K48)</t>
  </si>
  <si>
    <t>121</t>
  </si>
  <si>
    <t>Ellátottak pénzbeli juttatásai (=62+63+74+75+83+93+98+101) (K4)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</si>
  <si>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</si>
  <si>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</si>
  <si>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</si>
  <si>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</si>
  <si>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</si>
  <si>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</si>
  <si>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</si>
  <si>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179</t>
  </si>
  <si>
    <t>Egyéb működési célú támogatások államháztartáson kívülre (=180+…+189) (K512)</t>
  </si>
  <si>
    <t>182</t>
  </si>
  <si>
    <t>191</t>
  </si>
  <si>
    <t>Egyéb működési célú kiadások (=122+127+128+129+140+151+162+164+176+177+178+179+190) (K5)</t>
  </si>
  <si>
    <t>Immateriális javak beszerzése, létesítése (K61)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</si>
  <si>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</si>
  <si>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</si>
  <si>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</si>
  <si>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</si>
  <si>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</si>
  <si>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</si>
  <si>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</si>
  <si>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</si>
  <si>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</si>
  <si>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</si>
  <si>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</si>
  <si>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</si>
  <si>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Felújítások (=201+...+204) (K7)</t>
  </si>
  <si>
    <t>268</t>
  </si>
  <si>
    <t>Költségvetési kiadások (=20+21+61+121+191+200+205+267) (K1-K8)</t>
  </si>
  <si>
    <t xml:space="preserve">3. melléklet  </t>
  </si>
  <si>
    <t>kerékpár+eszköz</t>
  </si>
  <si>
    <t xml:space="preserve">4. melléklet </t>
  </si>
  <si>
    <t xml:space="preserve">5. melléklet  </t>
  </si>
  <si>
    <t xml:space="preserve">7. melléklet </t>
  </si>
  <si>
    <t>03 - K9. Finanszírozási kiadások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</si>
  <si>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</si>
  <si>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</si>
  <si>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</si>
  <si>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</si>
  <si>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</si>
  <si>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</si>
  <si>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</si>
  <si>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</si>
  <si>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</si>
  <si>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</si>
  <si>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</si>
  <si>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</si>
  <si>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 xml:space="preserve">Bevételek összesen: </t>
  </si>
  <si>
    <t>08</t>
  </si>
  <si>
    <t>26</t>
  </si>
  <si>
    <t xml:space="preserve">10. melléklet </t>
  </si>
  <si>
    <t>11. melléklet</t>
  </si>
  <si>
    <t>12. melléklet</t>
  </si>
  <si>
    <t>13. melléklet</t>
  </si>
  <si>
    <t>Önkormányzat 2016. évi mérlege</t>
  </si>
  <si>
    <t>12/A - Mérleg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</si>
  <si>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</si>
  <si>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</si>
  <si>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</si>
  <si>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</si>
  <si>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</si>
  <si>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</si>
  <si>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</si>
  <si>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10</t>
  </si>
  <si>
    <t>A/II Tárgyi eszközök  (=A/II/1+...+A/II/5)</t>
  </si>
  <si>
    <t>11</t>
  </si>
  <si>
    <t>13</t>
  </si>
  <si>
    <t>A) NEMZETI VAGYONBA TARTOZÓ BEFEKTETETT ESZKÖZÖK (=A/I+A/II+A/III+A/IV)</t>
  </si>
  <si>
    <t>47</t>
  </si>
  <si>
    <t>C/II/1 Forintpénztár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</si>
  <si>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</si>
  <si>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</si>
  <si>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</si>
  <si>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</si>
  <si>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</si>
  <si>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</si>
  <si>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</si>
  <si>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</si>
  <si>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</si>
  <si>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</si>
  <si>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</si>
  <si>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</si>
  <si>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</si>
  <si>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</si>
  <si>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</si>
  <si>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</si>
  <si>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</si>
  <si>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</si>
  <si>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</si>
  <si>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</si>
  <si>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</si>
  <si>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</si>
  <si>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</si>
  <si>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</si>
  <si>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</si>
  <si>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</si>
  <si>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152</t>
  </si>
  <si>
    <t>D/III/4 Forgótőke elszámolása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</si>
  <si>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</si>
  <si>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</si>
  <si>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</si>
  <si>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</si>
  <si>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</si>
  <si>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</si>
  <si>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</si>
  <si>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</si>
  <si>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</si>
  <si>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183</t>
  </si>
  <si>
    <t>G/IV Felhalmozott eredmény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</si>
  <si>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</si>
  <si>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</si>
  <si>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</si>
  <si>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</si>
  <si>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</si>
  <si>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H/I/5 Költségvetési évben esedékes kötelezettségek egyéb működési célú kiadásokra (&gt;=H/I/5a+H/I/5b)</t>
  </si>
  <si>
    <t>194</t>
  </si>
  <si>
    <t>H/I/6 Költségvetési évben esedékes kötelezettségek beruházásokra</t>
  </si>
  <si>
    <t>H/I/7 Költségvetési évben esedékes kötelezettségek felújításokra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</si>
  <si>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</si>
  <si>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</si>
  <si>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</si>
  <si>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</si>
  <si>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</si>
  <si>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</si>
  <si>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</si>
  <si>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</si>
  <si>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239</t>
  </si>
  <si>
    <t>H/III/3 Más szervezetet megillető bevételek elszámolása</t>
  </si>
  <si>
    <t>247</t>
  </si>
  <si>
    <t>H/III Kötelezettség jellegű sajátos elszámolások (=H/III/1+…+H/III/10)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</si>
  <si>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</si>
  <si>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</si>
  <si>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</si>
  <si>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</si>
  <si>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</si>
  <si>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</si>
  <si>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</si>
  <si>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 xml:space="preserve">14. melléklet </t>
  </si>
  <si>
    <t xml:space="preserve">15. melléklet </t>
  </si>
  <si>
    <t>16. melléklet az önkormányzat 2016. évi pénzmarqadványa és eredmény kimutatása</t>
  </si>
  <si>
    <t>07/A -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</si>
  <si>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</si>
  <si>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</si>
  <si>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</si>
  <si>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</si>
  <si>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</si>
  <si>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</si>
  <si>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</si>
  <si>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</si>
  <si>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</si>
  <si>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</si>
  <si>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</si>
  <si>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</si>
  <si>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</si>
  <si>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</si>
  <si>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</si>
  <si>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</si>
  <si>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</si>
  <si>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</si>
  <si>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</si>
  <si>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</si>
  <si>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</si>
  <si>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</si>
  <si>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</si>
  <si>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</si>
  <si>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</si>
  <si>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</si>
  <si>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</si>
  <si>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</si>
  <si>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</si>
  <si>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</si>
  <si>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</si>
  <si>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</si>
  <si>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</si>
  <si>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39</t>
  </si>
  <si>
    <t>42</t>
  </si>
  <si>
    <t>B)  PÉNZÜGYI MŰVELETEK EREDMÉNYE (=VIII-IX)</t>
  </si>
  <si>
    <t>C)  MÉRLEG SZERINTI EREDMÉNY (=±A±B)</t>
  </si>
  <si>
    <t xml:space="preserve">17. melléklet az önkormányzat pénzállományának alakulása </t>
  </si>
  <si>
    <t>18. melléklet</t>
  </si>
  <si>
    <t>az önkormányzat részesedései</t>
  </si>
  <si>
    <t>ZALAVÍZ ZRT</t>
  </si>
  <si>
    <t xml:space="preserve">19. melléklet </t>
  </si>
  <si>
    <t>vagyonkimutatás</t>
  </si>
  <si>
    <t xml:space="preserve">Nyitó állomány </t>
  </si>
  <si>
    <t>Kiadás</t>
  </si>
  <si>
    <t>Záró állomány</t>
  </si>
  <si>
    <t>Pénztár</t>
  </si>
  <si>
    <t>Bank</t>
  </si>
  <si>
    <t>előző évi állami visszafizetés</t>
  </si>
  <si>
    <t>háziorvosi ügyelet</t>
  </si>
  <si>
    <t>Közép-Zala Szociális és Gyermekvédelmi</t>
  </si>
  <si>
    <t>15/A - Kimutatás az immateriális javak, tárgyi eszközök koncesszióba, vagyonkezelésbe adott eszközök állományának alakulásáról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</si>
  <si>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</si>
  <si>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</si>
  <si>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</si>
  <si>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</si>
  <si>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</si>
  <si>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</si>
  <si>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</si>
  <si>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</si>
  <si>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</si>
  <si>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</si>
  <si>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</si>
  <si>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</si>
  <si>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</si>
  <si>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</si>
  <si>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</si>
  <si>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</si>
  <si>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</si>
  <si>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</si>
  <si>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 xml:space="preserve">8. melléklet  </t>
  </si>
  <si>
    <t xml:space="preserve">9. melléklet  </t>
  </si>
  <si>
    <t>ebből: helyi önkormányzatok és költségvetési szerveik (B16)</t>
  </si>
  <si>
    <t>Felhalmozási célú önkormányzati támogatások (B21)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</si>
  <si>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</si>
  <si>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</si>
  <si>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</si>
  <si>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</si>
  <si>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83</t>
  </si>
  <si>
    <t>ebből: termőföld bérbeadásából származó jövedelem utáni személyi jövedelemadó (B311)</t>
  </si>
  <si>
    <t>93</t>
  </si>
  <si>
    <t>Jövedelemadók (=80+84) (B31)</t>
  </si>
  <si>
    <t>Készletértékesítés ellenértéke (B401)</t>
  </si>
  <si>
    <t>190</t>
  </si>
  <si>
    <t>Közvetített szolgáltatások ellenértéke  (&gt;=191) (B403)</t>
  </si>
  <si>
    <t>Ellátási díjak (B405)</t>
  </si>
  <si>
    <t>Kiszámlázott általános forgalmi adó (B406)</t>
  </si>
  <si>
    <t>Általános forgalmi adó visszatérítése (B407)</t>
  </si>
  <si>
    <t>226</t>
  </si>
  <si>
    <t>Egyéb tárgyi eszközök értékesítése (B53)</t>
  </si>
  <si>
    <t>Felhalmozási bevételek (=222+224+226+227+229) (B5)</t>
  </si>
  <si>
    <t>264</t>
  </si>
  <si>
    <t>ebből: háztartások (B74)</t>
  </si>
  <si>
    <t>Jubileumi jutalom (K1106)</t>
  </si>
  <si>
    <t>Közlekedési költségtérítés (K1109)</t>
  </si>
  <si>
    <t>Foglalkoztatottak egyéb személyi juttatásai (&gt;=14) (K1113)</t>
  </si>
  <si>
    <t>Munkavégzésre irányuló egyéb jogviszonyban nem saját foglalkoztatottnak fizetett juttatások (K122)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</si>
  <si>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</si>
  <si>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</si>
  <si>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</si>
  <si>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Vásárolt élelmezés (K332)</t>
  </si>
  <si>
    <t>41</t>
  </si>
  <si>
    <t>Közvetített szolgáltatások  (&gt;=42) (K335)</t>
  </si>
  <si>
    <t>ebből: államháztartáson belül (K335)</t>
  </si>
  <si>
    <t>Kiküldetések kiadásai (K341)</t>
  </si>
  <si>
    <t>49</t>
  </si>
  <si>
    <t>Kiküldetések, reklám- és propagandakiadások (=47+48) (K34)</t>
  </si>
  <si>
    <t>Fizetendő általános forgalmi adó  (K352)</t>
  </si>
  <si>
    <t>52</t>
  </si>
  <si>
    <t>Kamatkiadások (&gt;=53+54) (K353)</t>
  </si>
  <si>
    <t>ebből: köztemetés [Szoctv. 48.§] (K48)</t>
  </si>
  <si>
    <t>120</t>
  </si>
  <si>
    <t>ebből: önkormányzat által saját hatáskörben (nem szociális és gyermekvédelmi előírások alapján) adott más ellátás (K48)</t>
  </si>
  <si>
    <t>ebből: központi költségvetési szervek (K506)</t>
  </si>
  <si>
    <t>ebből: társulások és költségvetési szerveik (K506)</t>
  </si>
  <si>
    <t>180</t>
  </si>
  <si>
    <t>ebből: egyházi jogi személyek (K512)</t>
  </si>
  <si>
    <t>193</t>
  </si>
  <si>
    <t>Ingatlanok beszerzése, létesítése (&gt;=194) (K62)</t>
  </si>
  <si>
    <t>202</t>
  </si>
  <si>
    <t>Informatikai eszközök felújítása (K72)</t>
  </si>
  <si>
    <t>242</t>
  </si>
  <si>
    <t>Felhalmozási célú visszatérítendő támogatások, kölcsönök nyújtása államháztartáson kívülre (=243+…+253) (K86)</t>
  </si>
  <si>
    <t>267</t>
  </si>
  <si>
    <t>Egyéb felhalmozási célú kiadások (=206+207+218+229+240+242+254+255+256) (K8)</t>
  </si>
  <si>
    <t>önkormányzat</t>
  </si>
  <si>
    <t>Konyha</t>
  </si>
  <si>
    <t>B/I/1 Vásárolt készletek</t>
  </si>
  <si>
    <t>B/I Készletek (=B/I/1+…+B/I/5)</t>
  </si>
  <si>
    <t>B) NEMZETI VAGYONBA TARTOZÓ FORGÓESZKÖZÖK (= B/I+B/II)</t>
  </si>
  <si>
    <t>72</t>
  </si>
  <si>
    <t>D/I/4c - ebből: költségvetési évben esedékes követelések ellátási díjakra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</si>
  <si>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</si>
  <si>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</si>
  <si>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</si>
  <si>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</si>
  <si>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</si>
  <si>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</si>
  <si>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</si>
  <si>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</si>
  <si>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</si>
  <si>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</si>
  <si>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</si>
  <si>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</si>
  <si>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</si>
  <si>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</si>
  <si>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153</t>
  </si>
  <si>
    <t>D/III/5 Vagyonkezelésbe adott eszközökkel kapcsolatos visszapótlási követelés elszámolása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</si>
  <si>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</si>
  <si>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</si>
  <si>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</si>
  <si>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</si>
  <si>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</si>
  <si>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</si>
  <si>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</si>
  <si>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</si>
  <si>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H/I/4 Költségvetési évben esedékes kötelezettségek ellátottak pénzbeli juttatásaira</t>
  </si>
  <si>
    <t>H/I/8 Költségvetési évben esedékes kötelezettségek egyéb felhalmozási célú kiadásokra (&gt;=H/I/8a+H/I/8b)</t>
  </si>
  <si>
    <t>215</t>
  </si>
  <si>
    <t>H/II/3 Költségvetési évet követően esedékes kötelezettségek dologi kiadásokra</t>
  </si>
  <si>
    <t>217</t>
  </si>
  <si>
    <t>H/II/5 Költségvetési évet követően esedékes kötelezettségek egyéb működési célú kiadásokra (&gt;=H/II/5a+H/II/5b)</t>
  </si>
  <si>
    <t>08 Felhalmozási célú támogatások eredményszemléletű bevételei</t>
  </si>
  <si>
    <t>Nem aktivált felújítások</t>
  </si>
  <si>
    <t>Értékesítés</t>
  </si>
  <si>
    <t>Terv szerinti értékcsökkenés csökkenése</t>
  </si>
  <si>
    <t>elszámolás felmérés szerinti Ft</t>
  </si>
  <si>
    <t>Eltérés Ft</t>
  </si>
  <si>
    <t>1</t>
  </si>
  <si>
    <t>I.1.a</t>
  </si>
  <si>
    <t>Önkormányzati hivatal működésének támogatása - elismert hivatali létszám alapján</t>
  </si>
  <si>
    <t>2</t>
  </si>
  <si>
    <t>I.1.a - V.</t>
  </si>
  <si>
    <t>Önkormányzati hivatal működésének támogatása - beszámítás után</t>
  </si>
  <si>
    <t>3</t>
  </si>
  <si>
    <t>4</t>
  </si>
  <si>
    <t>I.1.b - V.</t>
  </si>
  <si>
    <t xml:space="preserve"> Támogatás összesen - beszámítás után </t>
  </si>
  <si>
    <t>5</t>
  </si>
  <si>
    <t>6</t>
  </si>
  <si>
    <t>I.1.ba - V.</t>
  </si>
  <si>
    <t xml:space="preserve"> A zöldterület-gazdálkodással kapcsolatos feladatok ellátásának támogatása - beszámítás után </t>
  </si>
  <si>
    <t>7</t>
  </si>
  <si>
    <t>8</t>
  </si>
  <si>
    <t>I.1.bb - V.</t>
  </si>
  <si>
    <t xml:space="preserve"> Közvilágítás fenntartásának támogatása - beszámítás után </t>
  </si>
  <si>
    <t>9</t>
  </si>
  <si>
    <t>I.1.bc - V.</t>
  </si>
  <si>
    <t xml:space="preserve"> Köztemető fenntartással kapcsolatos feladatok támogatása - beszámítás után </t>
  </si>
  <si>
    <t>I.1.bd - V.</t>
  </si>
  <si>
    <t xml:space="preserve"> Közutak fenntartásának támogatása - beszámítás után </t>
  </si>
  <si>
    <t>I.1.c - V.</t>
  </si>
  <si>
    <t>Egyéb önkormányzati feladatok támogatása - beszámítás után</t>
  </si>
  <si>
    <t>I.1.d - V.</t>
  </si>
  <si>
    <t>Lakott külterülettel kapcsolatos feladatok támogatása - beszámítás után</t>
  </si>
  <si>
    <t>I.1.e - V.</t>
  </si>
  <si>
    <t>Üdülőhelyi feladatok támogatása - beszámítás után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</si>
  <si>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</si>
  <si>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</si>
  <si>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</si>
  <si>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</si>
  <si>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I.3.</t>
  </si>
  <si>
    <t>Budapest Főváros Önkormányzatának kiegészítő támogatása</t>
  </si>
  <si>
    <t>I.4.</t>
  </si>
  <si>
    <t>Határátkelőhelyek fenntartásának támogatása</t>
  </si>
  <si>
    <t>I.6.</t>
  </si>
  <si>
    <t>A 2015. évről áthúzódó bérkompenzáció támogatása</t>
  </si>
  <si>
    <t xml:space="preserve">II.3. Társulás által fenntartott óvodákba bejáró gyermekek utaztatásának támogatása </t>
  </si>
  <si>
    <t>II.3. 1</t>
  </si>
  <si>
    <t xml:space="preserve">8 hónap  </t>
  </si>
  <si>
    <t>II.3. 2</t>
  </si>
  <si>
    <t xml:space="preserve">4 hónap </t>
  </si>
  <si>
    <t>II.4.</t>
  </si>
  <si>
    <t xml:space="preserve">   A köznevelési intézmények működtetéséhez kapcsolódó támogatás</t>
  </si>
  <si>
    <t>II.5. Kiegészítő támogatás az óvodapedagógusok minősítéséből adódó többletkiadásokhoz</t>
  </si>
  <si>
    <t>II.5.a (1)</t>
  </si>
  <si>
    <t xml:space="preserve"> alapfokozatú végzettségű pedagógus II. kategóriába sorolt óvodapedagógusok kiegészítő támogatása - akik a minősítést 2014. december 31-éig szerezték meg </t>
  </si>
  <si>
    <t>II.5.b (1)</t>
  </si>
  <si>
    <t xml:space="preserve"> alapfokozatú végzettségű pedagógus II. kategóriába sorolt óvodapedagógusok kiegészítő támogatása - akik a minősítést 2015. évben szerezték meg </t>
  </si>
  <si>
    <t>II.5.a (2)</t>
  </si>
  <si>
    <t xml:space="preserve"> alapfokozatú végzettségű mesterpedagógus kategóriába sorolt óvodapedagógusok kiegészítő támogatása - akik a minősítést 2014. december 31-éig szerezték meg </t>
  </si>
  <si>
    <t>II.5.b (2)</t>
  </si>
  <si>
    <t xml:space="preserve"> alapfokozatú végzettségű mesterpedagógus kategóriába sorolt óvodapedagógusok kiegészítő támogatása - akik a minősítést 2015. évben szerezték meg </t>
  </si>
  <si>
    <t>II.5.a (3)</t>
  </si>
  <si>
    <t xml:space="preserve"> mesterfokozatú végzettségű pedagógus II. kategóriába sorolt óvodapedagógusok kiegészítő támogatása - akik a minősítést 2014. december 31-éig szerezték meg </t>
  </si>
  <si>
    <t>II.5.b (3)</t>
  </si>
  <si>
    <t xml:space="preserve"> mesterfokozatú végzettségű pedagógus II. kategóriába sorolt óvodapedagógusok kiegészítő támogatása - akik a minősítést 2015. évben szerezték meg </t>
  </si>
  <si>
    <t>48</t>
  </si>
  <si>
    <t>II.5.a (4)</t>
  </si>
  <si>
    <t xml:space="preserve"> mesterfokozatú végzettségű mesterpedagógus kategóriába sorolt óvodapedagógusok kiegészítő támogatása - akik a minősítést 2014. december 31-éig szerezték meg </t>
  </si>
  <si>
    <t>II.5.b (4)</t>
  </si>
  <si>
    <t xml:space="preserve"> mesterfokozatú végzettségű mesterpedagógus kategóriába sorolt óvodapedagógusok kiegészítő támogatása - akik a minősítést 2015. évben szerezték meg </t>
  </si>
  <si>
    <t>95</t>
  </si>
  <si>
    <t>96</t>
  </si>
  <si>
    <t>97</t>
  </si>
  <si>
    <t>98</t>
  </si>
  <si>
    <t>III.7</t>
  </si>
  <si>
    <t>Kiegészítő támogatás a bölcsődében foglalkoztatott, felsőfokú végzettségű kisgyermeknevelők béréhez</t>
  </si>
  <si>
    <t>99</t>
  </si>
  <si>
    <t>135</t>
  </si>
  <si>
    <t>A 2016. évi beszámoló tekintetében a K11 rendszerbe átadásra kerülő adatok</t>
  </si>
  <si>
    <t>136</t>
  </si>
  <si>
    <t/>
  </si>
  <si>
    <t>A települési önkormányzatok működésének támogatása beszámítás és kiegészítés után (11.c űrlap 01. sor 6. oszlop)</t>
  </si>
  <si>
    <t>137</t>
  </si>
  <si>
    <t>Nem közművel összegyűjtött háztartási szennyvíz ártalmatlanítása (11.c űrlap 02. sor 6. oszlop)</t>
  </si>
  <si>
    <t>138</t>
  </si>
  <si>
    <t>Budapest Főváros Önkormányzatának kiegészítő támogatása (11.c űrlap 03. sor 6. oszlop)</t>
  </si>
  <si>
    <t>139</t>
  </si>
  <si>
    <t>Határátkelőhelyek fenntartásának támogatása (11.c űrlap 04. sor 6. oszlop)</t>
  </si>
  <si>
    <t>140</t>
  </si>
  <si>
    <t>II. A települési önkormányzatok egyes köznevelési feladatainak támogatása, a II.4.  jogcím kivételével (11.c űrlap 06. sor 6. oszlop)</t>
  </si>
  <si>
    <t>141</t>
  </si>
  <si>
    <t>III.3. Egyes szociális és gyermekjóléti feladatok támogatása és III.7. Kiegészítő támogatás a bölcsődében foglalkoztatott, felsőfokú végzettségű kisgyermeknevelők béréhez (11.c űrlap 07. sor 6. oszlop)</t>
  </si>
  <si>
    <t>III. 4. A települési önkormányzatok által biztosított egyes szociális szakosított ellátások, valamint a gyermekek átmeneti gondozásával kapcsolatos feladatok támogatása (11.c űrlap 8. sor 6. oszlop)</t>
  </si>
  <si>
    <t>III.5. a) és b) Intézményi gyermekétkeztetés támogatása (11.c űrlap 9. sor 6. oszlop)</t>
  </si>
  <si>
    <t>11/E - A 11/C. űrlap 9. sorának elszámolása</t>
  </si>
  <si>
    <t>III.5. a) és b) Intézményi gyermekétkeztetés támogatása</t>
  </si>
  <si>
    <t>III.5. a) és b) Intézményi gyermekétkeztetés támogatása terhére elszámolt kiadások</t>
  </si>
  <si>
    <t>Intézményi gyermekétkeztetési térítési díj bevételek összege</t>
  </si>
  <si>
    <t>Az önkormányzat által elszámolható intézményi gyermekétkeztetési támogatás összege</t>
  </si>
  <si>
    <t>11/C - Az önkormányzatok általános, köznevelési és szociális feladataihoz kapcsolódó támogatások elszámolása</t>
  </si>
  <si>
    <t>Költségvetési törvény alapján feladatátvétellel/feladatátadással korrigált támogatás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</si>
  <si>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</si>
  <si>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</si>
  <si>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Visszafizetési kötelezettség (ha a 7-6+9 &lt;0, akkor 7-6+9 abszolútértéke; egyébként 0)</t>
  </si>
  <si>
    <t>I.1. A települési  önkormányzatok működésének támogatása (09 01 01 01 00)</t>
  </si>
  <si>
    <t>II. A települési önkormányzatok egyes köznevelési feladatainak támogatása, a II.4. jogcím kivételével (09 01 02 00 00)</t>
  </si>
  <si>
    <t>III.5. a) és b) Intézményi gyermekétkeztetés támogatása (09 01 03 05 00)</t>
  </si>
  <si>
    <t>Évvégi eltérés (+,-) mutatószám szerinti támogatás (=6-(3+4+5)) összességében</t>
  </si>
  <si>
    <t>11/L - A 11/A űrlap 40. sorának elszámolása</t>
  </si>
  <si>
    <t>11/A űrlap 40. sor 3. oszlop - A települési önkormányzatok szociális feladatainak egyéb támogatása</t>
  </si>
  <si>
    <t>A 11/K űrlap 5. sor 8. oszlop - Pénzbeli szociális ellátások kiegészítése támogatásra fel nem használt kiadás</t>
  </si>
  <si>
    <t>Támogatási célú finanszírozási műveletek kormányzati funkción átadott kiadások</t>
  </si>
  <si>
    <t>Támogatási célú finanszírozási műveletek kormányzati funkción átadott kiadásokból a III.2. jogcímen elszámolható egyes szociális és gyermekjóléti, valamint gyermekétkeztetési feladatokra más önkormányzatoknak átadott források</t>
  </si>
  <si>
    <t>Az önkormányzat által z „Ellátottak pénzbeli juttatásai” megfelelő rovatain elszámolt kiadások csökkentve a 11/K űrlap 4. és 5. sorainak 4-6. oszlopai szerinti értékekkel</t>
  </si>
  <si>
    <t>A Rövid időtartamú közfoglalkoztatás (041231), a Start-munka program - Téli közfoglalkoztatás (041232), a Hosszabb időtartamú közfoglalkoztatás (041233), a Közfoglalkoztatás mobilitását szolgáló támogatás (közhasznú kölcsönző részére) (041234), az Országos közfoglalkoztatási  program (041236), a Közfoglalkoztatási mintaprogram (041237), Lakáshoz jutást segítő támogatások (061030), a Lakóingatlan szociális célú bérbeadása, üzemeltetése (106010), a Lakásfenntartással, lakhatással összefüggő ellátások (106020) kormányzati funkciók szerinti kiadások összesen</t>
  </si>
  <si>
    <t>A 8 és 9. sorból a III.2. támogatással szemben elszámolható kiadások összege (&lt;=8+9 sorok összege)</t>
  </si>
  <si>
    <t>A III.2. jogcím szerinti támogatásra elszámolható kiadások összesen (=2+3+4+5+7+10)</t>
  </si>
  <si>
    <t>Az önkormányzat által a III.2. pont szerinti támogatásra ténylegesen elszámolt kiadás</t>
  </si>
  <si>
    <t>Egyház</t>
  </si>
  <si>
    <t>Társulás</t>
  </si>
  <si>
    <t>Kölcsön visszatérülés</t>
  </si>
  <si>
    <t>Önkormányzatoktól átvett</t>
  </si>
  <si>
    <t>Közművelődés</t>
  </si>
  <si>
    <t>Önkormányzati vagyonnal való gazdálkodás</t>
  </si>
  <si>
    <t>teljesítés</t>
  </si>
  <si>
    <t>Szent László Szobor</t>
  </si>
  <si>
    <t>Fénymásoló</t>
  </si>
  <si>
    <t>Számítógép    beszerzés</t>
  </si>
  <si>
    <t>Laptop  beszerzés</t>
  </si>
  <si>
    <t>gép beszerzés hómaró</t>
  </si>
  <si>
    <t>földmunkák</t>
  </si>
  <si>
    <t>Óvoda felújítás,</t>
  </si>
  <si>
    <t xml:space="preserve">Járdák, csapadék elvezetés, </t>
  </si>
  <si>
    <t>lépcső, iskola vízellátás felúj.</t>
  </si>
  <si>
    <t>011130 - Önkormányzatok és önkormányzati hivatalok jogalkotó és általános igazgatási tevékenysége</t>
  </si>
  <si>
    <t>Főkönyvi szám</t>
  </si>
  <si>
    <t>Főkönyvi szám név</t>
  </si>
  <si>
    <t>0 Nyilvántartási számlák</t>
  </si>
  <si>
    <t>0916072</t>
  </si>
  <si>
    <t>Egyéb működési célú támogatások bevételei államháztartáson belülről-helyi önkormányzatok és költségvetési szerveik</t>
  </si>
  <si>
    <t>094062</t>
  </si>
  <si>
    <t>Kiszámlázott általános forgalmi adó</t>
  </si>
  <si>
    <t>094072</t>
  </si>
  <si>
    <t xml:space="preserve">Általános forgalmi adó visszatérítése </t>
  </si>
  <si>
    <t>0941142</t>
  </si>
  <si>
    <t>1 és 2 forintos érmék forgalomból történő kivonása miatti kerekítési különbözet  (technikai)</t>
  </si>
  <si>
    <t>0941152</t>
  </si>
  <si>
    <t>költségek visszatérítései</t>
  </si>
  <si>
    <t>Bevétel összesen:</t>
  </si>
  <si>
    <t>051101102</t>
  </si>
  <si>
    <t>2014 Technikai Köztisztviselők,közalkalmazottak bére  (technikai)</t>
  </si>
  <si>
    <t>05110112</t>
  </si>
  <si>
    <t>Köztisztviselők,közalkalmazottak bére  (technikai)</t>
  </si>
  <si>
    <t>0511062</t>
  </si>
  <si>
    <t xml:space="preserve">Jubileumi jutalom </t>
  </si>
  <si>
    <t>05110732</t>
  </si>
  <si>
    <t>SZÉP kártya - étkezés  (technikai)</t>
  </si>
  <si>
    <t>051212</t>
  </si>
  <si>
    <t>Választott tisztségviselők juttatásai</t>
  </si>
  <si>
    <t>051232</t>
  </si>
  <si>
    <t>Egyéb külső személyi juttatások</t>
  </si>
  <si>
    <t>0512362</t>
  </si>
  <si>
    <t>Reprezentáció, üzleti ajándék  (technikai)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</si>
  <si>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</si>
  <si>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</si>
  <si>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</si>
  <si>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</si>
  <si>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</si>
  <si>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</si>
  <si>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053112</t>
  </si>
  <si>
    <t>Szakmai anyagok beszerzése</t>
  </si>
  <si>
    <t>0531142</t>
  </si>
  <si>
    <t>Informatikai eszközök  (technikai)</t>
  </si>
  <si>
    <t>0531222</t>
  </si>
  <si>
    <t>Irodaszer, nyomtatvány  (technikai)</t>
  </si>
  <si>
    <t>0531232</t>
  </si>
  <si>
    <t>Hajtó és kenőanyag  (technikai)</t>
  </si>
  <si>
    <t>0531262</t>
  </si>
  <si>
    <t>Midazok, amelyek nem számolhatóak el szakmai anyagnak  (technikai)</t>
  </si>
  <si>
    <t>0532112</t>
  </si>
  <si>
    <t>Internet díj  (technikai)</t>
  </si>
  <si>
    <t>053212</t>
  </si>
  <si>
    <t>Informatikai szolgáltatások igénybevétele</t>
  </si>
  <si>
    <t>0532212</t>
  </si>
  <si>
    <t>Telefon, telefax, telex, mobíl díj  (technikai)</t>
  </si>
  <si>
    <t>0533112</t>
  </si>
  <si>
    <t>Villamos energia  (technikai)</t>
  </si>
  <si>
    <t>0533122</t>
  </si>
  <si>
    <t>Gázdíj  (technikai)</t>
  </si>
  <si>
    <t>0533132</t>
  </si>
  <si>
    <t>Víz- és csatornadíj  (technikai)</t>
  </si>
  <si>
    <t>053322</t>
  </si>
  <si>
    <t>Vásárolt élelmezés</t>
  </si>
  <si>
    <t>053342</t>
  </si>
  <si>
    <t xml:space="preserve">Karbantartási, kisjavítási szolgáltatások </t>
  </si>
  <si>
    <t>0533512</t>
  </si>
  <si>
    <t>Közvetített szolgáltatások  ÁH belül</t>
  </si>
  <si>
    <t>0533712</t>
  </si>
  <si>
    <t>Postaköltség  (technikai)</t>
  </si>
  <si>
    <t>053372</t>
  </si>
  <si>
    <t>Egyéb szolgáltatások</t>
  </si>
  <si>
    <t>0533722</t>
  </si>
  <si>
    <t>Biztosítási díjak</t>
  </si>
  <si>
    <t>0533732</t>
  </si>
  <si>
    <t>Utalványdíj  (technikai)</t>
  </si>
  <si>
    <t>0533762</t>
  </si>
  <si>
    <t>Kéményseprés, szemétszállítás  (technikai)</t>
  </si>
  <si>
    <t>0533792</t>
  </si>
  <si>
    <t>Más egyéb szolgáltatások  (technikai)</t>
  </si>
  <si>
    <t>053412</t>
  </si>
  <si>
    <t xml:space="preserve">Kiküldetések kiadásai </t>
  </si>
  <si>
    <t>053512</t>
  </si>
  <si>
    <t>Működési célú előzetesen felszámított általános forgalmi adó</t>
  </si>
  <si>
    <t>053552</t>
  </si>
  <si>
    <t xml:space="preserve">Egyéb dologi kiadások </t>
  </si>
  <si>
    <t>05632</t>
  </si>
  <si>
    <t>Informatikai eszközök beszerzése, létesítése</t>
  </si>
  <si>
    <t>05642</t>
  </si>
  <si>
    <t xml:space="preserve">Egyéb tárgyi eszközök beszerzése, létesítése </t>
  </si>
  <si>
    <t>05672</t>
  </si>
  <si>
    <t xml:space="preserve">Beruházási célú előzetesen felszámított általános forgalmi adó </t>
  </si>
  <si>
    <t>0586042</t>
  </si>
  <si>
    <t>Felhalmozási célú visszatérítendő támogatások, kölcsönök nyújtása államháztartáson kívülre-háztartások  (technikai)</t>
  </si>
  <si>
    <t>Kiadás összesen:</t>
  </si>
  <si>
    <t>0 összesen:</t>
  </si>
  <si>
    <t>013320 - Köztemető-fenntartás és -működtetés</t>
  </si>
  <si>
    <t>094022</t>
  </si>
  <si>
    <t xml:space="preserve">Szolgáltatások ellenértéke </t>
  </si>
  <si>
    <t>0533742</t>
  </si>
  <si>
    <t>Szállítás  (technikai)</t>
  </si>
  <si>
    <t xml:space="preserve">Működési célú előzetesen felszámított általános forgalmi adó </t>
  </si>
  <si>
    <t>013350 - Az önkormányzati vagyonnal való gazdálkodással kapcsolatos feladatok</t>
  </si>
  <si>
    <t>094012</t>
  </si>
  <si>
    <t xml:space="preserve">Készletértékesítés ellenértéke </t>
  </si>
  <si>
    <t>0940212</t>
  </si>
  <si>
    <t>Tárgyi eszközök bérbeadásából származó bevétel</t>
  </si>
  <si>
    <t>094042</t>
  </si>
  <si>
    <t>Tulajdonosi bevételek</t>
  </si>
  <si>
    <t>09532</t>
  </si>
  <si>
    <t>Egyéb tárgyi eszközök értékesítése</t>
  </si>
  <si>
    <t>053362</t>
  </si>
  <si>
    <t>Szakmai tevékenységet segítő szolgáltatások</t>
  </si>
  <si>
    <t>053522</t>
  </si>
  <si>
    <t xml:space="preserve">Fizetendő általános forgalmi adó </t>
  </si>
  <si>
    <t>05712</t>
  </si>
  <si>
    <t>Ingatlanok felújítása</t>
  </si>
  <si>
    <t>05722</t>
  </si>
  <si>
    <t xml:space="preserve">Informatikai eszközök felújítása </t>
  </si>
  <si>
    <t>05742</t>
  </si>
  <si>
    <t xml:space="preserve">Felújítási célú előzetesen felszámított általános forgalmi adó </t>
  </si>
  <si>
    <t>016080 - Kiemelt állami és önkormányzati rendezvények</t>
  </si>
  <si>
    <t xml:space="preserve">Tulajdonosi bevételek </t>
  </si>
  <si>
    <t>0535542</t>
  </si>
  <si>
    <t>Adó-, vám-, illeték és más adójellegű befizetések, hozzájárulások  (technikai)</t>
  </si>
  <si>
    <t>018010 - Önkormányzatok elszámolásai a központi költségvetéssel</t>
  </si>
  <si>
    <t>091112</t>
  </si>
  <si>
    <t xml:space="preserve">Helyi önkormányzatok működésének általános támogatása </t>
  </si>
  <si>
    <t>091122</t>
  </si>
  <si>
    <t>Települési önkormányzatok egyes köznevelési feladatainak támogatása</t>
  </si>
  <si>
    <t>091132</t>
  </si>
  <si>
    <t xml:space="preserve">Települési önkormányzatok szociális, gyermekjóléti és gyermekétkeztetési feladatainak támogatása </t>
  </si>
  <si>
    <t>091142</t>
  </si>
  <si>
    <t>Települési önkormányzatok kulturális feladatainak támogatása</t>
  </si>
  <si>
    <t>091152</t>
  </si>
  <si>
    <t xml:space="preserve">Működési célú költségvetési támogatások és kiegészítő támogatások  </t>
  </si>
  <si>
    <t>091162</t>
  </si>
  <si>
    <t xml:space="preserve">Elszámolásból származó bevételek </t>
  </si>
  <si>
    <t>0916022</t>
  </si>
  <si>
    <t>Egyéb működési célú támogatások bevételei államháztartáson belülről-központi kezelésű előirányzatok</t>
  </si>
  <si>
    <t>092112</t>
  </si>
  <si>
    <t>Önkormányzati feladatellátást szolgáló fejlesztések támogatása  (technikai)</t>
  </si>
  <si>
    <t>09212</t>
  </si>
  <si>
    <t xml:space="preserve">Felhalmozási célú önkormányzati támogatások </t>
  </si>
  <si>
    <t>098142</t>
  </si>
  <si>
    <t xml:space="preserve">Államháztartáson belüli megelőlegezések </t>
  </si>
  <si>
    <t>0550212</t>
  </si>
  <si>
    <t xml:space="preserve">A helyi önkormányzatok előző évi elszámolásából származó kiadások </t>
  </si>
  <si>
    <t>059142</t>
  </si>
  <si>
    <t>Államháztartáson belüli megelőlegezések visszafizetése</t>
  </si>
  <si>
    <t>018030 - Támogatási célú finanszírozási műveletek</t>
  </si>
  <si>
    <t>0981311</t>
  </si>
  <si>
    <t xml:space="preserve">Előző év költségvetési maradványának igénybevétele </t>
  </si>
  <si>
    <t>0535522</t>
  </si>
  <si>
    <t>Bevétel elszámolását követő években történő visszafizetés  (technikai)</t>
  </si>
  <si>
    <t>05506072</t>
  </si>
  <si>
    <t>Egyéb működési célú támogatások államháztartáson belülre-helyi önkormányzatok és költségvetési szerveik</t>
  </si>
  <si>
    <t>05506082</t>
  </si>
  <si>
    <t>Egyéb működési célú támogatások államháztartáson belülre-társulások és költségvetési szerveik</t>
  </si>
  <si>
    <t>05512012</t>
  </si>
  <si>
    <t>Egyéb működési célú támogatások államháztartáson kívülre-egyházi jogi személyek</t>
  </si>
  <si>
    <t>041232 - Start-munka program – Téli közfoglalkoztatás</t>
  </si>
  <si>
    <t>0531242</t>
  </si>
  <si>
    <t>Munka és védőruha  (technikai)</t>
  </si>
  <si>
    <t>041237 - Közfoglalkoztatási mintaprogram</t>
  </si>
  <si>
    <t>0916062</t>
  </si>
  <si>
    <t>Egyéb működési célú támogatások bevételei államháztartáson belülről-elkülönített állami pénzalapok</t>
  </si>
  <si>
    <t>05110132</t>
  </si>
  <si>
    <t>MT alapján teljes, részmunkaidős bére  (technikai)</t>
  </si>
  <si>
    <t>0511092</t>
  </si>
  <si>
    <t>Közlekedési költségtérítés</t>
  </si>
  <si>
    <t>0511132</t>
  </si>
  <si>
    <t xml:space="preserve">Foglalkoztatottak egyéb személyi juttatásai </t>
  </si>
  <si>
    <t>05252</t>
  </si>
  <si>
    <t>Táppénz hozzájárulás</t>
  </si>
  <si>
    <t>045160 - Közutak, hidak, alagutak üzemeltetése, fenntartása</t>
  </si>
  <si>
    <t>051020 - Nem veszélyes (települési) hulladék összetevőinek válogatása, elkülönített begyűjtése, szállítása, átrakása</t>
  </si>
  <si>
    <t>051030 - Nem veszélyes (települési) hulladék vegyes (ömlesztett) begyűjtése, szállítása,átrakása</t>
  </si>
  <si>
    <t>Készletértékesítés ellenértéke</t>
  </si>
  <si>
    <t>061030 - Lakáshoz jutást segítő támogatások</t>
  </si>
  <si>
    <t>05862</t>
  </si>
  <si>
    <t xml:space="preserve">Felhalmozási célú visszatérítendő támogatások, kölcsönök nyújtása államháztartáson kívülre </t>
  </si>
  <si>
    <t>05872</t>
  </si>
  <si>
    <t xml:space="preserve">Lakástámogatás </t>
  </si>
  <si>
    <t>063020 - Víztermelés, -kezelés, -ellátás</t>
  </si>
  <si>
    <t xml:space="preserve">Kiszámlázott általános forgalmi adó </t>
  </si>
  <si>
    <t>064010 - Közvilágítás</t>
  </si>
  <si>
    <t>0535322</t>
  </si>
  <si>
    <t>ÁH-n kívüli NEM fedezeti ügyletek kamatkiadásai  (technikai)</t>
  </si>
  <si>
    <t>066010 - Zöldterület-kezelés</t>
  </si>
  <si>
    <t>Szociális hozzájárulási adó  (technikai)</t>
  </si>
  <si>
    <t>0535552</t>
  </si>
  <si>
    <t>Kötelező jellegű díjakat ( útdíj,műszaki vizsga díja )  (technikai)</t>
  </si>
  <si>
    <t>066020 - Város-, községgazdálkodási egyéb szolgáltatások</t>
  </si>
  <si>
    <t>05110712</t>
  </si>
  <si>
    <t>Erzsébet utalvány  (technikai)</t>
  </si>
  <si>
    <t>0511072</t>
  </si>
  <si>
    <t>Béren kívüli juttatások</t>
  </si>
  <si>
    <t xml:space="preserve">Szakmai tevékenységet segítő szolgáltatások </t>
  </si>
  <si>
    <t>Felújítási célú előzetesen felszámított általános forgalmi adó</t>
  </si>
  <si>
    <t>072111 - Háziorvosi alapellátás</t>
  </si>
  <si>
    <t>072190 - Általános orvosi szolgáltatások finanszírozása és támogatása</t>
  </si>
  <si>
    <t>072311 - Fogorvosi alapellátás</t>
  </si>
  <si>
    <t>072312 - Fogorvosi ügyeleti ellátás</t>
  </si>
  <si>
    <t>074031 - Család és nővédelmi egészségügyi gondozás</t>
  </si>
  <si>
    <t>0916052</t>
  </si>
  <si>
    <t>Egyéb működési célú támogatások bevételei államháztartáson belülről-társadalombiztosítás pénzügyi alapjai,</t>
  </si>
  <si>
    <t>081030 - Sportlétesítmények, edzőtáborok működtetése és fejlesztése</t>
  </si>
  <si>
    <t>082042 - Könyvtári állomány gyarapítása, nyilvántartása</t>
  </si>
  <si>
    <t>0531122</t>
  </si>
  <si>
    <t>Könyv, folyóirat  (technikai)</t>
  </si>
  <si>
    <t>082044 - Könyvtári szolgáltatások</t>
  </si>
  <si>
    <t xml:space="preserve">Választott tisztségviselők juttatásai </t>
  </si>
  <si>
    <t>051222</t>
  </si>
  <si>
    <t>Munkavégzésre irányuló egyéb jogviszonyban nem saját foglalkoztatottnak fizetett juttatások</t>
  </si>
  <si>
    <t>082091 - Közművelődés – közösségi és társadalmi részvétel fejlesztése</t>
  </si>
  <si>
    <t xml:space="preserve">Informatikai szolgáltatások igénybevétele </t>
  </si>
  <si>
    <t>082092 - Közművelődés – hagyományos közösségi kulturális értékek gondozása</t>
  </si>
  <si>
    <t>Szolgáltatások ellenértéke</t>
  </si>
  <si>
    <t>költségek visszatérítései  (technikai)</t>
  </si>
  <si>
    <t xml:space="preserve">Egyéb külső személyi juttatások </t>
  </si>
  <si>
    <t>05262</t>
  </si>
  <si>
    <t>Más járulék fizetési kötelezettség</t>
  </si>
  <si>
    <t>0531212</t>
  </si>
  <si>
    <t>Élelmiszer  (technikai)</t>
  </si>
  <si>
    <t>0532222</t>
  </si>
  <si>
    <t>Kábel tv.  (technikai)</t>
  </si>
  <si>
    <t>Karbantartási, kisjavítási szolgáltatások</t>
  </si>
  <si>
    <t>Egyéb tárgyi eszközök beszerzése, létesítése</t>
  </si>
  <si>
    <t>084031 - Civil szervezetek működési támogatása</t>
  </si>
  <si>
    <t>055122</t>
  </si>
  <si>
    <t xml:space="preserve">Egyéb működési célú támogatások államháztartáson kívülre </t>
  </si>
  <si>
    <t>091110 - Óvodai nevelés, ellátás szakmai feladatai</t>
  </si>
  <si>
    <t>091140 - Óvodai nevelés, ellátás működtetési feladatai</t>
  </si>
  <si>
    <t>096015 - Gyermekétkeztetés köznevelési intézményben</t>
  </si>
  <si>
    <t>094052</t>
  </si>
  <si>
    <t xml:space="preserve">Ellátási díjak </t>
  </si>
  <si>
    <t xml:space="preserve">Béren kívüli juttatások </t>
  </si>
  <si>
    <t xml:space="preserve">Közlekedési költségtérítés </t>
  </si>
  <si>
    <t>Foglalkoztatottak egyéb személyi juttatásai</t>
  </si>
  <si>
    <t>053123</t>
  </si>
  <si>
    <t>Üzemeltetési anyagok beszerzése</t>
  </si>
  <si>
    <t xml:space="preserve">Vásárolt élelmezés </t>
  </si>
  <si>
    <t>0533772</t>
  </si>
  <si>
    <t>Rovarírtás  (technikai)</t>
  </si>
  <si>
    <t>104051 - Gyermekvédelmi pénzbeli és természetbeni ellátások</t>
  </si>
  <si>
    <t>054292</t>
  </si>
  <si>
    <t>Természetben nyújtott gyermekvédelmi támogatás Gyvt.20/C/4  (technikai)</t>
  </si>
  <si>
    <t>107060 - Egyéb szociális pénzbeli és természetbeni ellátások, támogatások</t>
  </si>
  <si>
    <t>0548252</t>
  </si>
  <si>
    <t>Települési támogatás [Szoctv. 45.§]  (technikai)</t>
  </si>
  <si>
    <t>054872</t>
  </si>
  <si>
    <t>Köztemetés [Szoctv. 48.§]</t>
  </si>
  <si>
    <t>054892</t>
  </si>
  <si>
    <t>Önkormányzat által saját hatáskörben (nem szociális és gyermekvédelmi előírások alapján) adott természetbeni ellátás  (technikai)</t>
  </si>
  <si>
    <t>05506012</t>
  </si>
  <si>
    <t>Egyéb működési célú támogatások államháztartáson belülre-központi költségvetési szervek</t>
  </si>
  <si>
    <t>05506022</t>
  </si>
  <si>
    <t>Egyéb működési célú támogatások államháztartáson belülre-központi kezelésű előirányzatok  (technikai)</t>
  </si>
  <si>
    <t>900020 - Önkormányzatok funkcióira nem sorolható bevételei államháztartáson kívülről</t>
  </si>
  <si>
    <t>093112</t>
  </si>
  <si>
    <t xml:space="preserve">Magánszemélyek jövedelemadói </t>
  </si>
  <si>
    <t>093412</t>
  </si>
  <si>
    <t>Építményadó</t>
  </si>
  <si>
    <t>09342</t>
  </si>
  <si>
    <t xml:space="preserve">Vagyoni típusú adók </t>
  </si>
  <si>
    <t>093432</t>
  </si>
  <si>
    <t>Magánszemélyek kommunális adója</t>
  </si>
  <si>
    <t>09351072</t>
  </si>
  <si>
    <t>Állandó jelleggel végzett iparűzési tevékenység után fizetett helyi adó</t>
  </si>
  <si>
    <t>0935411</t>
  </si>
  <si>
    <t>Belföldi gépjárművek adójának  a helyi önkormányzatot megillető része</t>
  </si>
  <si>
    <t>0936162</t>
  </si>
  <si>
    <t>Egyéb közhatalmi bevétel  (technikai)</t>
  </si>
  <si>
    <t>0936172</t>
  </si>
  <si>
    <t>Késedelmi és önellenőrzési pótlék  (technikai)</t>
  </si>
  <si>
    <t>094032</t>
  </si>
  <si>
    <t>Közvetített szolgáltatások ellenértéke</t>
  </si>
  <si>
    <t>0940822</t>
  </si>
  <si>
    <t xml:space="preserve">Egyéb kapott (járó) kamatok és kamatjellegű bevételek </t>
  </si>
  <si>
    <t>094112</t>
  </si>
  <si>
    <t>Egyéb működési bevételek</t>
  </si>
  <si>
    <t>0974042</t>
  </si>
  <si>
    <t>Felhalmozási célú visszatérítendő támogatások, kölcsönök visszatérülése államháztartáson kívülről-háztartások</t>
  </si>
  <si>
    <t>módosítás</t>
  </si>
  <si>
    <t>Módosított előírányzat</t>
  </si>
  <si>
    <t>Finanszírozás</t>
  </si>
  <si>
    <t xml:space="preserve">Szakmai anyagok beszerzése </t>
  </si>
  <si>
    <t>konyha összesen teljeítés</t>
  </si>
  <si>
    <t xml:space="preserve">gyermekétkeztetés </t>
  </si>
  <si>
    <t>funkcióra nem tervezhetó</t>
  </si>
  <si>
    <t>ebből Iskolai étk</t>
  </si>
  <si>
    <t>munkahelyi</t>
  </si>
  <si>
    <t>vendég</t>
  </si>
  <si>
    <t>31860 adag</t>
  </si>
  <si>
    <t>7270 adag</t>
  </si>
  <si>
    <t>24590 adag</t>
  </si>
  <si>
    <t>6931 (28,19%)</t>
  </si>
  <si>
    <t>644 (2,62%)</t>
  </si>
  <si>
    <t>17015 (69,19%)</t>
  </si>
  <si>
    <t>Egyéb dologi kiadás</t>
  </si>
  <si>
    <t>Fizetendő áfa</t>
  </si>
  <si>
    <t>havi megosztás szerint: 22-23 % a gyermekétkeztetés</t>
  </si>
  <si>
    <t>77,2-77,5 % a vendégétkezés havi megosztás alapján</t>
  </si>
  <si>
    <t>Étkezés</t>
  </si>
  <si>
    <t xml:space="preserve">Összesen </t>
  </si>
  <si>
    <t>Állami támogatás</t>
  </si>
  <si>
    <t>gyermekétkeztetés</t>
  </si>
  <si>
    <t>finanszírozás</t>
  </si>
  <si>
    <t>Mndösszesen</t>
  </si>
  <si>
    <t>töblet + hiány -</t>
  </si>
  <si>
    <t>B1. - B7.  költségvetési bevételek előirányzatának teljesítéséről</t>
  </si>
  <si>
    <t>Módosítás</t>
  </si>
  <si>
    <t>Köznevelési állami támogatás (B816)</t>
  </si>
  <si>
    <t>Mindösszesen bevétel:</t>
  </si>
  <si>
    <t>K1. - K8.  költségvetési kiadások előirányzatának teljesítéséről</t>
  </si>
  <si>
    <t>Készenléti, ügyeleti, helyettesítési díj, túlóra, túlszolgálat (K1104)</t>
  </si>
  <si>
    <t>Egészségház</t>
  </si>
  <si>
    <t xml:space="preserve">Kiadás összesen: </t>
  </si>
  <si>
    <t>BEVÉTELEK</t>
  </si>
  <si>
    <t>Tulajdonosi bevételek 2015.</t>
  </si>
  <si>
    <t>Tulajdonosi bevételek 2016.</t>
  </si>
  <si>
    <t xml:space="preserve">2016 évi iskolaorvosi finanszírozás </t>
  </si>
  <si>
    <t>Petőfi u.-i szolgálati lakás</t>
  </si>
  <si>
    <t>Petőfi utca 22</t>
  </si>
  <si>
    <t xml:space="preserve">Villamos energia  </t>
  </si>
  <si>
    <t xml:space="preserve">Víz- és csatornadíj  </t>
  </si>
  <si>
    <t>Rendőrlakás</t>
  </si>
  <si>
    <t xml:space="preserve">Sényi féle lakás </t>
  </si>
  <si>
    <t xml:space="preserve">Egyéb szolgáltatások </t>
  </si>
  <si>
    <t>Beruházási célú előzetesen felszámított általános forgalmi adó</t>
  </si>
  <si>
    <t xml:space="preserve">Nemeshetés </t>
  </si>
  <si>
    <t xml:space="preserve">utalás dátuma: </t>
  </si>
  <si>
    <t>összeg</t>
  </si>
  <si>
    <t>összesen</t>
  </si>
  <si>
    <t>Nemesszentandrás</t>
  </si>
  <si>
    <t>utalás dátuma</t>
  </si>
  <si>
    <t>összege</t>
  </si>
  <si>
    <t>Nemessándorháza</t>
  </si>
  <si>
    <t>visszautalás</t>
  </si>
  <si>
    <t>Védőnő</t>
  </si>
  <si>
    <t>Kirendeltség</t>
  </si>
  <si>
    <t>Szolgálati lakások</t>
  </si>
  <si>
    <t>Óvoda</t>
  </si>
  <si>
    <t>2016. évi utalások</t>
  </si>
  <si>
    <t>Kiutalandó</t>
  </si>
  <si>
    <t>Hiány</t>
  </si>
  <si>
    <t>Többlet</t>
  </si>
  <si>
    <t>Ebből</t>
  </si>
  <si>
    <t>Búcsúszentlászló</t>
  </si>
  <si>
    <t>Nemeshetés</t>
  </si>
  <si>
    <t>OEP által finanszírozott létszám:</t>
  </si>
  <si>
    <t>Lakosságszám 2015.01.01. KSH szerint:</t>
  </si>
  <si>
    <t>Óvodai létszám 2015. október 1.:</t>
  </si>
  <si>
    <t>Petőfi u. szolgálati lakás</t>
  </si>
  <si>
    <t>Rendőr lakás:</t>
  </si>
  <si>
    <t>Átadott pénzeszk finanszírozás</t>
  </si>
  <si>
    <t>Mentőállomás Pacsa</t>
  </si>
  <si>
    <t>Polgárőrség</t>
  </si>
  <si>
    <t>Jászszentlászló Önk.</t>
  </si>
  <si>
    <t>víztermelés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</si>
</sst>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_ ;[Red]\-#,##0.0\ "/>
    <numFmt numFmtId="166" formatCode="[$-1040E]#,##0\ &quot;Ft&quot;"/>
    <numFmt numFmtId="167" formatCode="#,##0\ &quot;Ft&quot;"/>
  </numFmts>
  <fonts count="37" x14ac:knownFonts="1"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Verdana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7"/>
      <color indexed="8"/>
      <name val="Verdana"/>
      <charset val="238"/>
    </font>
    <font>
      <sz val="7"/>
      <color indexed="8"/>
      <name val="Verdana"/>
      <charset val="238"/>
    </font>
    <font>
      <b/>
      <i/>
      <sz val="7"/>
      <color indexed="8"/>
      <name val="Verdana"/>
      <charset val="238"/>
    </font>
    <font>
      <b/>
      <sz val="7"/>
      <color indexed="8"/>
      <name val="Verdana"/>
      <family val="2"/>
      <charset val="238"/>
    </font>
    <font>
      <sz val="7"/>
      <color indexed="8"/>
      <name val="Verdana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i/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</cellStyleXfs>
  <cellXfs count="277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2" fillId="0" borderId="0" xfId="0" applyFont="1"/>
    <xf numFmtId="0" fontId="2" fillId="5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38" fontId="8" fillId="0" borderId="3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8" fontId="2" fillId="0" borderId="3" xfId="2" applyNumberFormat="1" applyFont="1" applyFill="1" applyBorder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right" vertical="top" wrapText="1"/>
    </xf>
    <xf numFmtId="0" fontId="8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left" vertical="center"/>
    </xf>
    <xf numFmtId="38" fontId="2" fillId="6" borderId="3" xfId="2" applyNumberFormat="1" applyFont="1" applyFill="1" applyBorder="1" applyAlignment="1">
      <alignment vertical="top"/>
    </xf>
    <xf numFmtId="0" fontId="2" fillId="6" borderId="3" xfId="0" applyFont="1" applyFill="1" applyBorder="1" applyAlignment="1">
      <alignment horizontal="justify" vertical="top" wrapText="1"/>
    </xf>
    <xf numFmtId="164" fontId="2" fillId="0" borderId="3" xfId="2" applyNumberFormat="1" applyFont="1" applyFill="1" applyBorder="1" applyAlignment="1">
      <alignment horizontal="center" vertical="top" wrapText="1"/>
    </xf>
    <xf numFmtId="164" fontId="2" fillId="6" borderId="3" xfId="2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/>
    <xf numFmtId="3" fontId="2" fillId="3" borderId="3" xfId="2" applyNumberFormat="1" applyFont="1" applyFill="1" applyBorder="1" applyAlignment="1">
      <alignment horizontal="center"/>
    </xf>
    <xf numFmtId="3" fontId="0" fillId="0" borderId="0" xfId="0" applyNumberFormat="1"/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0" borderId="3" xfId="0" applyFont="1" applyBorder="1" applyAlignment="1">
      <alignment wrapText="1"/>
    </xf>
    <xf numFmtId="38" fontId="2" fillId="0" borderId="3" xfId="2" applyNumberFormat="1" applyFont="1" applyFill="1" applyBorder="1" applyAlignment="1">
      <alignment horizontal="right" vertical="top" wrapText="1"/>
    </xf>
    <xf numFmtId="38" fontId="2" fillId="0" borderId="3" xfId="2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65" fontId="2" fillId="0" borderId="3" xfId="2" applyNumberFormat="1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164" fontId="9" fillId="0" borderId="3" xfId="2" applyNumberFormat="1" applyFont="1" applyBorder="1" applyAlignment="1">
      <alignment horizontal="justify" vertical="top" wrapText="1"/>
    </xf>
    <xf numFmtId="164" fontId="9" fillId="0" borderId="3" xfId="2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9" fillId="0" borderId="3" xfId="0" applyFont="1" applyBorder="1"/>
    <xf numFmtId="38" fontId="8" fillId="0" borderId="3" xfId="2" applyNumberFormat="1" applyFont="1" applyFill="1" applyBorder="1" applyAlignment="1">
      <alignment horizontal="right" vertical="center" wrapText="1"/>
    </xf>
    <xf numFmtId="38" fontId="9" fillId="0" borderId="3" xfId="2" applyNumberFormat="1" applyFont="1" applyBorder="1" applyAlignment="1"/>
    <xf numFmtId="0" fontId="10" fillId="0" borderId="3" xfId="0" applyFont="1" applyBorder="1"/>
    <xf numFmtId="0" fontId="0" fillId="0" borderId="3" xfId="0" applyBorder="1"/>
    <xf numFmtId="38" fontId="10" fillId="0" borderId="3" xfId="2" applyNumberFormat="1" applyFont="1" applyBorder="1" applyAlignment="1"/>
    <xf numFmtId="38" fontId="10" fillId="0" borderId="3" xfId="2" applyNumberFormat="1" applyFont="1" applyBorder="1" applyAlignment="1">
      <alignment horizontal="right" wrapText="1"/>
    </xf>
    <xf numFmtId="0" fontId="10" fillId="0" borderId="3" xfId="0" applyFont="1" applyBorder="1" applyAlignment="1"/>
    <xf numFmtId="0" fontId="8" fillId="0" borderId="0" xfId="0" applyFont="1" applyFill="1" applyBorder="1" applyAlignment="1">
      <alignment horizontal="left" vertical="center" wrapText="1"/>
    </xf>
    <xf numFmtId="38" fontId="0" fillId="0" borderId="0" xfId="0" applyNumberFormat="1"/>
    <xf numFmtId="0" fontId="2" fillId="5" borderId="3" xfId="0" applyFont="1" applyFill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164" fontId="2" fillId="5" borderId="3" xfId="0" applyNumberFormat="1" applyFont="1" applyFill="1" applyBorder="1" applyAlignment="1">
      <alignment vertical="top" wrapText="1"/>
    </xf>
    <xf numFmtId="0" fontId="11" fillId="2" borderId="3" xfId="0" applyFont="1" applyFill="1" applyBorder="1"/>
    <xf numFmtId="3" fontId="11" fillId="2" borderId="3" xfId="0" applyNumberFormat="1" applyFont="1" applyFill="1" applyBorder="1"/>
    <xf numFmtId="3" fontId="11" fillId="2" borderId="3" xfId="2" applyNumberFormat="1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vertical="center" wrapText="1"/>
      <protection locked="0"/>
    </xf>
    <xf numFmtId="3" fontId="5" fillId="4" borderId="0" xfId="0" applyNumberFormat="1" applyFont="1" applyFill="1"/>
    <xf numFmtId="0" fontId="4" fillId="4" borderId="0" xfId="0" applyFont="1" applyFill="1" applyBorder="1" applyAlignment="1" applyProtection="1">
      <alignment vertical="center" wrapText="1"/>
      <protection locked="0"/>
    </xf>
    <xf numFmtId="0" fontId="5" fillId="4" borderId="0" xfId="0" applyFont="1" applyFill="1"/>
    <xf numFmtId="0" fontId="2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/>
    </xf>
    <xf numFmtId="38" fontId="1" fillId="0" borderId="3" xfId="2" applyNumberFormat="1" applyFont="1" applyFill="1" applyBorder="1" applyAlignment="1">
      <alignment horizontal="right" vertical="top" wrapText="1"/>
    </xf>
    <xf numFmtId="0" fontId="1" fillId="0" borderId="3" xfId="0" applyFont="1" applyBorder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 applyAlignment="1"/>
    <xf numFmtId="38" fontId="12" fillId="0" borderId="3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wrapText="1"/>
    </xf>
    <xf numFmtId="38" fontId="1" fillId="0" borderId="3" xfId="2" applyNumberFormat="1" applyFont="1" applyFill="1" applyBorder="1" applyAlignment="1">
      <alignment horizontal="right" vertical="top"/>
    </xf>
    <xf numFmtId="38" fontId="1" fillId="0" borderId="3" xfId="2" applyNumberFormat="1" applyFont="1" applyBorder="1" applyAlignment="1">
      <alignment horizontal="right" wrapText="1"/>
    </xf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38" fontId="1" fillId="5" borderId="3" xfId="2" applyNumberFormat="1" applyFont="1" applyFill="1" applyBorder="1" applyAlignment="1">
      <alignment horizontal="right" vertical="top" wrapText="1"/>
    </xf>
    <xf numFmtId="0" fontId="1" fillId="5" borderId="3" xfId="0" applyFont="1" applyFill="1" applyBorder="1"/>
    <xf numFmtId="0" fontId="12" fillId="5" borderId="3" xfId="0" applyFont="1" applyFill="1" applyBorder="1" applyAlignment="1">
      <alignment wrapText="1"/>
    </xf>
    <xf numFmtId="0" fontId="12" fillId="5" borderId="3" xfId="0" applyFont="1" applyFill="1" applyBorder="1" applyAlignment="1"/>
    <xf numFmtId="38" fontId="1" fillId="5" borderId="3" xfId="2" applyNumberFormat="1" applyFont="1" applyFill="1" applyBorder="1" applyAlignment="1">
      <alignment horizontal="right" vertical="top"/>
    </xf>
    <xf numFmtId="0" fontId="1" fillId="0" borderId="3" xfId="0" applyFont="1" applyFill="1" applyBorder="1"/>
    <xf numFmtId="38" fontId="1" fillId="0" borderId="3" xfId="2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wrapText="1"/>
    </xf>
    <xf numFmtId="0" fontId="12" fillId="5" borderId="3" xfId="0" applyFont="1" applyFill="1" applyBorder="1" applyAlignment="1">
      <alignment horizontal="left" wrapText="1"/>
    </xf>
    <xf numFmtId="38" fontId="12" fillId="5" borderId="3" xfId="2" applyNumberFormat="1" applyFont="1" applyFill="1" applyBorder="1" applyAlignment="1">
      <alignment horizontal="right" vertical="center" wrapText="1"/>
    </xf>
    <xf numFmtId="0" fontId="1" fillId="5" borderId="3" xfId="0" applyFont="1" applyFill="1" applyBorder="1" applyAlignment="1"/>
    <xf numFmtId="38" fontId="12" fillId="5" borderId="3" xfId="2" applyNumberFormat="1" applyFont="1" applyFill="1" applyBorder="1" applyAlignment="1">
      <alignment horizontal="right" vertical="center"/>
    </xf>
    <xf numFmtId="38" fontId="1" fillId="2" borderId="3" xfId="2" applyNumberFormat="1" applyFont="1" applyFill="1" applyBorder="1" applyAlignment="1">
      <alignment horizontal="right" wrapText="1"/>
    </xf>
    <xf numFmtId="38" fontId="1" fillId="2" borderId="3" xfId="2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3" fontId="1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164" fontId="0" fillId="0" borderId="0" xfId="0" applyNumberFormat="1"/>
    <xf numFmtId="0" fontId="13" fillId="7" borderId="0" xfId="0" applyFont="1" applyFill="1" applyAlignment="1">
      <alignment horizontal="center" vertical="top" wrapText="1"/>
    </xf>
    <xf numFmtId="0" fontId="0" fillId="0" borderId="0" xfId="0"/>
    <xf numFmtId="0" fontId="11" fillId="7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3" fontId="11" fillId="3" borderId="3" xfId="2" applyNumberFormat="1" applyFont="1" applyFill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16" fillId="7" borderId="0" xfId="0" applyFont="1" applyFill="1" applyAlignment="1">
      <alignment horizontal="center" vertical="top" wrapText="1"/>
    </xf>
    <xf numFmtId="165" fontId="18" fillId="0" borderId="3" xfId="2" applyNumberFormat="1" applyFont="1" applyBorder="1" applyAlignment="1">
      <alignment horizontal="right" vertical="top" wrapText="1"/>
    </xf>
    <xf numFmtId="0" fontId="19" fillId="0" borderId="0" xfId="0" applyFont="1"/>
    <xf numFmtId="3" fontId="0" fillId="0" borderId="0" xfId="0" applyNumberFormat="1" applyAlignment="1">
      <alignment wrapText="1"/>
    </xf>
    <xf numFmtId="0" fontId="2" fillId="3" borderId="9" xfId="0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20" fillId="8" borderId="12" xfId="0" applyFont="1" applyFill="1" applyBorder="1" applyAlignment="1" applyProtection="1">
      <alignment horizontal="lef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vertical="center" wrapText="1" readingOrder="1"/>
      <protection locked="0"/>
    </xf>
    <xf numFmtId="166" fontId="21" fillId="0" borderId="12" xfId="0" applyNumberFormat="1" applyFont="1" applyBorder="1" applyAlignment="1" applyProtection="1">
      <alignment horizontal="right" vertical="center" wrapText="1" readingOrder="1"/>
      <protection locked="0"/>
    </xf>
    <xf numFmtId="166" fontId="20" fillId="0" borderId="12" xfId="0" applyNumberFormat="1" applyFont="1" applyBorder="1" applyAlignment="1" applyProtection="1">
      <alignment horizontal="right" vertical="center" wrapText="1" readingOrder="1"/>
      <protection locked="0"/>
    </xf>
    <xf numFmtId="166" fontId="22" fillId="0" borderId="12" xfId="0" applyNumberFormat="1" applyFont="1" applyBorder="1" applyAlignment="1" applyProtection="1">
      <alignment horizontal="right" vertical="center" wrapText="1" readingOrder="1"/>
      <protection locked="0"/>
    </xf>
    <xf numFmtId="166" fontId="20" fillId="9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23" fillId="0" borderId="0" xfId="0" applyFont="1" applyAlignment="1" applyProtection="1">
      <alignment wrapText="1"/>
      <protection locked="0"/>
    </xf>
    <xf numFmtId="0" fontId="23" fillId="8" borderId="12" xfId="0" applyFont="1" applyFill="1" applyBorder="1" applyAlignment="1" applyProtection="1">
      <alignment horizontal="left" vertical="center" wrapText="1"/>
      <protection locked="0"/>
    </xf>
    <xf numFmtId="0" fontId="23" fillId="9" borderId="12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166" fontId="24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166" fontId="23" fillId="0" borderId="12" xfId="0" applyNumberFormat="1" applyFont="1" applyBorder="1" applyAlignment="1" applyProtection="1">
      <alignment horizontal="right" vertical="center" wrapText="1"/>
      <protection locked="0"/>
    </xf>
    <xf numFmtId="166" fontId="23" fillId="9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23" fillId="0" borderId="9" xfId="0" applyFont="1" applyBorder="1" applyAlignment="1" applyProtection="1">
      <alignment wrapText="1"/>
      <protection locked="0"/>
    </xf>
    <xf numFmtId="0" fontId="0" fillId="0" borderId="9" xfId="0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/>
    <xf numFmtId="0" fontId="2" fillId="0" borderId="9" xfId="0" applyFont="1" applyBorder="1" applyAlignment="1"/>
    <xf numFmtId="0" fontId="25" fillId="8" borderId="9" xfId="0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Border="1"/>
    <xf numFmtId="0" fontId="27" fillId="0" borderId="9" xfId="0" applyFont="1" applyBorder="1" applyAlignment="1" applyProtection="1">
      <alignment vertical="center" wrapText="1"/>
      <protection locked="0"/>
    </xf>
    <xf numFmtId="166" fontId="27" fillId="0" borderId="9" xfId="0" applyNumberFormat="1" applyFont="1" applyBorder="1" applyAlignment="1" applyProtection="1">
      <alignment horizontal="right" vertical="center" wrapText="1"/>
      <protection locked="0"/>
    </xf>
    <xf numFmtId="166" fontId="25" fillId="0" borderId="9" xfId="0" applyNumberFormat="1" applyFont="1" applyBorder="1" applyAlignment="1" applyProtection="1">
      <alignment horizontal="right" vertical="center" wrapText="1"/>
      <protection locked="0"/>
    </xf>
    <xf numFmtId="166" fontId="26" fillId="0" borderId="9" xfId="0" applyNumberFormat="1" applyFont="1" applyBorder="1"/>
    <xf numFmtId="0" fontId="25" fillId="0" borderId="9" xfId="0" applyFont="1" applyBorder="1" applyAlignment="1" applyProtection="1">
      <alignment vertical="center" wrapText="1"/>
      <protection locked="0"/>
    </xf>
    <xf numFmtId="0" fontId="26" fillId="0" borderId="9" xfId="0" applyFont="1" applyBorder="1" applyAlignment="1" applyProtection="1">
      <alignment vertical="top" wrapText="1"/>
      <protection locked="0"/>
    </xf>
    <xf numFmtId="167" fontId="28" fillId="0" borderId="9" xfId="0" applyNumberFormat="1" applyFont="1" applyBorder="1"/>
    <xf numFmtId="167" fontId="26" fillId="0" borderId="9" xfId="0" applyNumberFormat="1" applyFont="1" applyBorder="1"/>
    <xf numFmtId="166" fontId="2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Border="1"/>
    <xf numFmtId="166" fontId="29" fillId="0" borderId="9" xfId="0" applyNumberFormat="1" applyFont="1" applyBorder="1"/>
    <xf numFmtId="166" fontId="30" fillId="0" borderId="9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/>
    <xf numFmtId="167" fontId="0" fillId="0" borderId="9" xfId="0" applyNumberFormat="1" applyBorder="1"/>
    <xf numFmtId="167" fontId="3" fillId="0" borderId="9" xfId="0" applyNumberFormat="1" applyFont="1" applyBorder="1"/>
    <xf numFmtId="167" fontId="0" fillId="0" borderId="9" xfId="0" applyNumberFormat="1" applyBorder="1" applyAlignment="1"/>
    <xf numFmtId="0" fontId="31" fillId="0" borderId="9" xfId="0" applyFont="1" applyBorder="1"/>
    <xf numFmtId="167" fontId="31" fillId="0" borderId="9" xfId="0" applyNumberFormat="1" applyFont="1" applyBorder="1"/>
    <xf numFmtId="0" fontId="11" fillId="6" borderId="0" xfId="0" applyFont="1" applyFill="1" applyAlignment="1">
      <alignment horizontal="center" vertical="top" wrapText="1"/>
    </xf>
    <xf numFmtId="0" fontId="0" fillId="6" borderId="0" xfId="0" applyFill="1"/>
    <xf numFmtId="0" fontId="33" fillId="0" borderId="12" xfId="0" applyFont="1" applyBorder="1" applyAlignment="1" applyProtection="1">
      <alignment vertical="center" wrapText="1"/>
      <protection locked="0"/>
    </xf>
    <xf numFmtId="166" fontId="33" fillId="0" borderId="12" xfId="0" applyNumberFormat="1" applyFont="1" applyBorder="1" applyAlignment="1" applyProtection="1">
      <alignment horizontal="right" vertical="center" wrapText="1"/>
      <protection locked="0"/>
    </xf>
    <xf numFmtId="166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8" fontId="8" fillId="0" borderId="11" xfId="2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 vertical="center" wrapText="1"/>
    </xf>
    <xf numFmtId="38" fontId="8" fillId="5" borderId="11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3" fillId="0" borderId="0" xfId="3" applyFont="1" applyAlignment="1" applyProtection="1">
      <alignment wrapText="1"/>
      <protection locked="0"/>
    </xf>
    <xf numFmtId="0" fontId="2" fillId="0" borderId="0" xfId="3" applyFont="1" applyAlignment="1"/>
    <xf numFmtId="0" fontId="2" fillId="0" borderId="0" xfId="3" applyAlignment="1"/>
    <xf numFmtId="0" fontId="23" fillId="8" borderId="12" xfId="3" applyFont="1" applyFill="1" applyBorder="1" applyAlignment="1" applyProtection="1">
      <alignment horizontal="left" vertical="center" wrapText="1"/>
      <protection locked="0"/>
    </xf>
    <xf numFmtId="0" fontId="23" fillId="9" borderId="12" xfId="3" applyFont="1" applyFill="1" applyBorder="1" applyAlignment="1" applyProtection="1">
      <alignment vertical="center" wrapText="1"/>
      <protection locked="0"/>
    </xf>
    <xf numFmtId="0" fontId="2" fillId="0" borderId="14" xfId="3" applyBorder="1" applyAlignment="1" applyProtection="1">
      <alignment vertical="top" wrapText="1"/>
      <protection locked="0"/>
    </xf>
    <xf numFmtId="0" fontId="2" fillId="0" borderId="13" xfId="3" applyBorder="1" applyAlignment="1" applyProtection="1">
      <alignment vertical="top" wrapText="1"/>
      <protection locked="0"/>
    </xf>
    <xf numFmtId="0" fontId="24" fillId="0" borderId="15" xfId="3" applyFont="1" applyBorder="1" applyAlignment="1" applyProtection="1">
      <alignment vertical="center" wrapText="1" readingOrder="1"/>
      <protection locked="0"/>
    </xf>
    <xf numFmtId="0" fontId="34" fillId="0" borderId="9" xfId="3" applyFont="1" applyBorder="1" applyAlignment="1" applyProtection="1">
      <alignment vertical="top" wrapText="1" readingOrder="1"/>
      <protection locked="0"/>
    </xf>
    <xf numFmtId="166" fontId="24" fillId="0" borderId="16" xfId="3" applyNumberFormat="1" applyFont="1" applyBorder="1" applyAlignment="1" applyProtection="1">
      <alignment horizontal="right" vertical="center" wrapText="1"/>
      <protection locked="0"/>
    </xf>
    <xf numFmtId="0" fontId="24" fillId="0" borderId="17" xfId="3" applyFont="1" applyBorder="1" applyAlignment="1" applyProtection="1">
      <alignment vertical="center" wrapText="1" readingOrder="1"/>
      <protection locked="0"/>
    </xf>
    <xf numFmtId="166" fontId="24" fillId="0" borderId="18" xfId="3" applyNumberFormat="1" applyFont="1" applyBorder="1" applyAlignment="1" applyProtection="1">
      <alignment horizontal="right" vertical="center" wrapText="1"/>
      <protection locked="0"/>
    </xf>
    <xf numFmtId="0" fontId="24" fillId="0" borderId="9" xfId="3" applyFont="1" applyBorder="1" applyAlignment="1" applyProtection="1">
      <alignment horizontal="left" vertical="center" wrapText="1" readingOrder="1"/>
      <protection locked="0"/>
    </xf>
    <xf numFmtId="0" fontId="24" fillId="0" borderId="19" xfId="4" applyFont="1" applyBorder="1" applyAlignment="1" applyProtection="1">
      <alignment vertical="center" wrapText="1" readingOrder="1"/>
      <protection locked="0"/>
    </xf>
    <xf numFmtId="0" fontId="23" fillId="0" borderId="20" xfId="3" applyFont="1" applyBorder="1" applyAlignment="1" applyProtection="1">
      <alignment vertical="center" wrapText="1"/>
      <protection locked="0"/>
    </xf>
    <xf numFmtId="0" fontId="2" fillId="0" borderId="21" xfId="3" applyBorder="1" applyAlignment="1" applyProtection="1">
      <alignment vertical="top" wrapText="1"/>
      <protection locked="0"/>
    </xf>
    <xf numFmtId="166" fontId="23" fillId="0" borderId="9" xfId="3" applyNumberFormat="1" applyFont="1" applyBorder="1" applyAlignment="1" applyProtection="1">
      <alignment horizontal="right" vertical="center" wrapText="1"/>
      <protection locked="0"/>
    </xf>
    <xf numFmtId="166" fontId="23" fillId="9" borderId="20" xfId="3" applyNumberFormat="1" applyFont="1" applyFill="1" applyBorder="1" applyAlignment="1" applyProtection="1">
      <alignment horizontal="right" vertical="center" wrapText="1"/>
      <protection locked="0"/>
    </xf>
    <xf numFmtId="166" fontId="23" fillId="9" borderId="12" xfId="3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3" applyFont="1" applyBorder="1" applyAlignment="1" applyProtection="1">
      <alignment horizontal="left" vertical="center" wrapText="1"/>
      <protection locked="0"/>
    </xf>
    <xf numFmtId="0" fontId="34" fillId="0" borderId="13" xfId="3" applyFont="1" applyBorder="1" applyAlignment="1" applyProtection="1">
      <alignment vertical="top" wrapText="1"/>
      <protection locked="0"/>
    </xf>
    <xf numFmtId="166" fontId="24" fillId="0" borderId="12" xfId="3" applyNumberFormat="1" applyFont="1" applyBorder="1" applyAlignment="1" applyProtection="1">
      <alignment horizontal="right" vertical="center" wrapText="1"/>
      <protection locked="0"/>
    </xf>
    <xf numFmtId="0" fontId="23" fillId="0" borderId="12" xfId="3" applyFont="1" applyBorder="1" applyAlignment="1" applyProtection="1">
      <alignment vertical="center" wrapText="1"/>
      <protection locked="0"/>
    </xf>
    <xf numFmtId="166" fontId="23" fillId="0" borderId="12" xfId="3" applyNumberFormat="1" applyFont="1" applyBorder="1" applyAlignment="1" applyProtection="1">
      <alignment horizontal="right" vertical="center" wrapText="1"/>
      <protection locked="0"/>
    </xf>
    <xf numFmtId="0" fontId="34" fillId="0" borderId="13" xfId="0" applyFont="1" applyBorder="1" applyAlignment="1" applyProtection="1">
      <alignment vertical="center" wrapText="1"/>
      <protection locked="0"/>
    </xf>
    <xf numFmtId="166" fontId="34" fillId="0" borderId="12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7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0" fillId="0" borderId="0" xfId="0" applyFont="1" applyAlignment="1" applyProtection="1">
      <alignment wrapText="1" readingOrder="1"/>
      <protection locked="0"/>
    </xf>
    <xf numFmtId="0" fontId="20" fillId="9" borderId="12" xfId="0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0" fillId="0" borderId="12" xfId="0" applyFont="1" applyBorder="1" applyAlignment="1" applyProtection="1">
      <alignment vertical="center" wrapText="1" readingOrder="1"/>
      <protection locked="0"/>
    </xf>
    <xf numFmtId="0" fontId="22" fillId="0" borderId="12" xfId="0" applyFont="1" applyBorder="1" applyAlignment="1" applyProtection="1">
      <alignment vertical="center" wrapText="1" readingOrder="1"/>
      <protection locked="0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11" fillId="7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6" fillId="7" borderId="0" xfId="0" applyFont="1" applyFill="1" applyAlignment="1">
      <alignment horizontal="center" vertical="top" wrapText="1"/>
    </xf>
    <xf numFmtId="0" fontId="17" fillId="0" borderId="0" xfId="0" applyFont="1"/>
    <xf numFmtId="0" fontId="11" fillId="6" borderId="0" xfId="0" applyFont="1" applyFill="1" applyAlignment="1">
      <alignment horizontal="center" vertical="top" wrapText="1"/>
    </xf>
    <xf numFmtId="0" fontId="0" fillId="6" borderId="0" xfId="0" applyFill="1"/>
    <xf numFmtId="0" fontId="2" fillId="0" borderId="9" xfId="0" applyFont="1" applyBorder="1" applyAlignment="1">
      <alignment horizontal="center"/>
    </xf>
    <xf numFmtId="0" fontId="23" fillId="0" borderId="21" xfId="0" applyFont="1" applyBorder="1" applyAlignment="1" applyProtection="1">
      <alignment wrapText="1"/>
      <protection locked="0"/>
    </xf>
    <xf numFmtId="0" fontId="0" fillId="0" borderId="21" xfId="0" applyBorder="1" applyAlignment="1"/>
    <xf numFmtId="0" fontId="35" fillId="0" borderId="0" xfId="0" applyFont="1" applyAlignment="1"/>
    <xf numFmtId="0" fontId="35" fillId="0" borderId="0" xfId="0" applyFont="1" applyAlignment="1"/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3" fontId="35" fillId="0" borderId="0" xfId="0" applyNumberFormat="1" applyFont="1"/>
    <xf numFmtId="0" fontId="36" fillId="2" borderId="0" xfId="0" applyFont="1" applyFill="1"/>
    <xf numFmtId="3" fontId="36" fillId="2" borderId="0" xfId="0" applyNumberFormat="1" applyFont="1" applyFill="1"/>
    <xf numFmtId="2" fontId="35" fillId="0" borderId="0" xfId="0" applyNumberFormat="1" applyFont="1" applyAlignment="1">
      <alignment horizontal="center"/>
    </xf>
  </cellXfs>
  <cellStyles count="5">
    <cellStyle name="Ezres" xfId="2" builtinId="3"/>
    <cellStyle name="Magyarázó szöveg" xfId="1" builtinId="53" customBuiltin="1"/>
    <cellStyle name="Normál" xfId="0" builtinId="0"/>
    <cellStyle name="Normál 2" xfId="3"/>
    <cellStyle name="Normá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topLeftCell="A55" zoomScale="118" zoomScaleNormal="100" zoomScaleSheetLayoutView="118" workbookViewId="0">
      <selection activeCell="D64" sqref="D64"/>
    </sheetView>
  </sheetViews>
  <sheetFormatPr defaultRowHeight="15" x14ac:dyDescent="0.25"/>
  <cols>
    <col min="1" max="1" width="4.42578125" customWidth="1"/>
    <col min="2" max="2" width="44.140625" customWidth="1"/>
    <col min="3" max="3" width="11.85546875" bestFit="1" customWidth="1"/>
    <col min="4" max="4" width="13.28515625" customWidth="1"/>
    <col min="5" max="5" width="12" customWidth="1"/>
  </cols>
  <sheetData>
    <row r="1" spans="1:5" x14ac:dyDescent="0.25">
      <c r="A1" s="226" t="s">
        <v>223</v>
      </c>
      <c r="B1" s="226"/>
      <c r="C1" s="226"/>
      <c r="D1" s="226"/>
    </row>
    <row r="2" spans="1:5" x14ac:dyDescent="0.25">
      <c r="A2" s="226" t="s">
        <v>85</v>
      </c>
      <c r="B2" s="226"/>
      <c r="C2" s="226"/>
      <c r="D2" s="226"/>
    </row>
    <row r="5" spans="1:5" ht="15" customHeight="1" x14ac:dyDescent="0.25">
      <c r="A5" s="227" t="s">
        <v>224</v>
      </c>
      <c r="B5" s="228"/>
      <c r="C5" s="228"/>
      <c r="D5" s="228"/>
      <c r="E5" s="228"/>
    </row>
    <row r="6" spans="1:5" ht="32.1" customHeight="1" x14ac:dyDescent="0.25">
      <c r="A6" s="116" t="s">
        <v>225</v>
      </c>
      <c r="B6" s="116" t="s">
        <v>16</v>
      </c>
      <c r="C6" s="116" t="s">
        <v>0</v>
      </c>
      <c r="D6" s="116" t="s">
        <v>226</v>
      </c>
      <c r="E6" s="116" t="s">
        <v>227</v>
      </c>
    </row>
    <row r="7" spans="1:5" ht="32.1" customHeight="1" x14ac:dyDescent="0.25">
      <c r="A7" s="116">
        <v>2</v>
      </c>
      <c r="B7" s="116">
        <v>3</v>
      </c>
      <c r="C7" s="116">
        <v>4</v>
      </c>
      <c r="D7" s="116">
        <v>5</v>
      </c>
      <c r="E7" s="116">
        <v>8</v>
      </c>
    </row>
    <row r="8" spans="1:5" ht="32.1" customHeight="1" x14ac:dyDescent="0.25">
      <c r="A8" s="103" t="s">
        <v>228</v>
      </c>
      <c r="B8" s="104" t="s">
        <v>229</v>
      </c>
      <c r="C8" s="105">
        <v>10398427</v>
      </c>
      <c r="D8" s="105">
        <v>10718927</v>
      </c>
      <c r="E8" s="105">
        <v>10718851</v>
      </c>
    </row>
    <row r="9" spans="1:5" ht="32.1" customHeight="1" x14ac:dyDescent="0.25">
      <c r="A9" s="103" t="s">
        <v>230</v>
      </c>
      <c r="B9" s="104" t="s">
        <v>231</v>
      </c>
      <c r="C9" s="105">
        <v>24833401</v>
      </c>
      <c r="D9" s="105">
        <v>25929401</v>
      </c>
      <c r="E9" s="105">
        <v>25929334</v>
      </c>
    </row>
    <row r="10" spans="1:5" ht="32.1" customHeight="1" x14ac:dyDescent="0.25">
      <c r="A10" s="103" t="s">
        <v>232</v>
      </c>
      <c r="B10" s="104" t="s">
        <v>233</v>
      </c>
      <c r="C10" s="105">
        <v>9942766</v>
      </c>
      <c r="D10" s="105">
        <v>11219966</v>
      </c>
      <c r="E10" s="105">
        <v>11219963</v>
      </c>
    </row>
    <row r="11" spans="1:5" ht="32.1" customHeight="1" x14ac:dyDescent="0.25">
      <c r="A11" s="103" t="s">
        <v>234</v>
      </c>
      <c r="B11" s="104" t="s">
        <v>235</v>
      </c>
      <c r="C11" s="105">
        <v>1200000</v>
      </c>
      <c r="D11" s="105">
        <v>1200000</v>
      </c>
      <c r="E11" s="105">
        <v>1200000</v>
      </c>
    </row>
    <row r="12" spans="1:5" ht="32.1" customHeight="1" x14ac:dyDescent="0.25">
      <c r="A12" s="103" t="s">
        <v>236</v>
      </c>
      <c r="B12" s="104" t="s">
        <v>6</v>
      </c>
      <c r="C12" s="105">
        <v>800000</v>
      </c>
      <c r="D12" s="105">
        <v>1085500</v>
      </c>
      <c r="E12" s="105">
        <v>1085469</v>
      </c>
    </row>
    <row r="13" spans="1:5" ht="32.1" customHeight="1" x14ac:dyDescent="0.25">
      <c r="A13" s="103" t="s">
        <v>237</v>
      </c>
      <c r="B13" s="104" t="s">
        <v>238</v>
      </c>
      <c r="C13" s="105">
        <v>0</v>
      </c>
      <c r="D13" s="105">
        <v>11788</v>
      </c>
      <c r="E13" s="105">
        <v>11788</v>
      </c>
    </row>
    <row r="14" spans="1:5" ht="32.1" customHeight="1" x14ac:dyDescent="0.25">
      <c r="A14" s="103" t="s">
        <v>239</v>
      </c>
      <c r="B14" s="104" t="s">
        <v>240</v>
      </c>
      <c r="C14" s="105">
        <v>47174594</v>
      </c>
      <c r="D14" s="105">
        <v>50165582</v>
      </c>
      <c r="E14" s="105">
        <v>50165405</v>
      </c>
    </row>
    <row r="15" spans="1:5" ht="32.1" customHeight="1" x14ac:dyDescent="0.25">
      <c r="A15" s="103" t="s">
        <v>241</v>
      </c>
      <c r="B15" s="104" t="s">
        <v>242</v>
      </c>
      <c r="C15" s="105">
        <v>14345000</v>
      </c>
      <c r="D15" s="105">
        <v>25004518</v>
      </c>
      <c r="E15" s="105">
        <v>25004518</v>
      </c>
    </row>
    <row r="16" spans="1:5" ht="32.1" customHeight="1" x14ac:dyDescent="0.25">
      <c r="A16" s="103" t="s">
        <v>243</v>
      </c>
      <c r="B16" s="104" t="s">
        <v>244</v>
      </c>
      <c r="C16" s="105">
        <v>0</v>
      </c>
      <c r="D16" s="105">
        <v>0</v>
      </c>
      <c r="E16" s="105">
        <v>98600</v>
      </c>
    </row>
    <row r="17" spans="1:5" ht="32.1" customHeight="1" x14ac:dyDescent="0.25">
      <c r="A17" s="103" t="s">
        <v>245</v>
      </c>
      <c r="B17" s="104" t="s">
        <v>246</v>
      </c>
      <c r="C17" s="105">
        <v>0</v>
      </c>
      <c r="D17" s="105">
        <v>0</v>
      </c>
      <c r="E17" s="105">
        <v>3618200</v>
      </c>
    </row>
    <row r="18" spans="1:5" ht="32.1" customHeight="1" x14ac:dyDescent="0.25">
      <c r="A18" s="103" t="s">
        <v>247</v>
      </c>
      <c r="B18" s="104" t="s">
        <v>248</v>
      </c>
      <c r="C18" s="105">
        <v>0</v>
      </c>
      <c r="D18" s="105">
        <v>0</v>
      </c>
      <c r="E18" s="105">
        <v>16280488</v>
      </c>
    </row>
    <row r="19" spans="1:5" ht="32.1" customHeight="1" x14ac:dyDescent="0.25">
      <c r="A19" s="103" t="s">
        <v>526</v>
      </c>
      <c r="B19" s="104" t="s">
        <v>565</v>
      </c>
      <c r="C19" s="105">
        <v>0</v>
      </c>
      <c r="D19" s="105">
        <v>0</v>
      </c>
      <c r="E19" s="105">
        <v>5007230</v>
      </c>
    </row>
    <row r="20" spans="1:5" ht="32.1" customHeight="1" x14ac:dyDescent="0.25">
      <c r="A20" s="106" t="s">
        <v>249</v>
      </c>
      <c r="B20" s="107" t="s">
        <v>250</v>
      </c>
      <c r="C20" s="108">
        <v>61519594</v>
      </c>
      <c r="D20" s="108">
        <v>75170100</v>
      </c>
      <c r="E20" s="108">
        <v>75169923</v>
      </c>
    </row>
    <row r="21" spans="1:5" ht="32.1" customHeight="1" x14ac:dyDescent="0.25">
      <c r="A21" s="103" t="s">
        <v>329</v>
      </c>
      <c r="B21" s="104" t="s">
        <v>566</v>
      </c>
      <c r="C21" s="105">
        <v>7923000</v>
      </c>
      <c r="D21" s="105">
        <v>45363091</v>
      </c>
      <c r="E21" s="105">
        <v>45363091</v>
      </c>
    </row>
    <row r="22" spans="1:5" ht="42.75" customHeight="1" x14ac:dyDescent="0.25">
      <c r="A22" s="106" t="s">
        <v>567</v>
      </c>
      <c r="B22" s="107" t="s">
        <v>568</v>
      </c>
      <c r="C22" s="108">
        <v>7923000</v>
      </c>
      <c r="D22" s="108">
        <v>45363091</v>
      </c>
      <c r="E22" s="108">
        <v>45363091</v>
      </c>
    </row>
    <row r="23" spans="1:5" ht="32.1" customHeight="1" x14ac:dyDescent="0.25">
      <c r="A23" s="103" t="s">
        <v>569</v>
      </c>
      <c r="B23" s="104" t="s">
        <v>570</v>
      </c>
      <c r="C23" s="105">
        <v>15000</v>
      </c>
      <c r="D23" s="105">
        <v>15000</v>
      </c>
      <c r="E23" s="105">
        <v>14000</v>
      </c>
    </row>
    <row r="24" spans="1:5" ht="32.1" customHeight="1" x14ac:dyDescent="0.25">
      <c r="A24" s="103" t="s">
        <v>571</v>
      </c>
      <c r="B24" s="104" t="s">
        <v>572</v>
      </c>
      <c r="C24" s="105">
        <v>0</v>
      </c>
      <c r="D24" s="105">
        <v>0</v>
      </c>
      <c r="E24" s="105">
        <v>14000</v>
      </c>
    </row>
    <row r="25" spans="1:5" ht="32.1" customHeight="1" x14ac:dyDescent="0.25">
      <c r="A25" s="103" t="s">
        <v>573</v>
      </c>
      <c r="B25" s="104" t="s">
        <v>574</v>
      </c>
      <c r="C25" s="105">
        <v>15000</v>
      </c>
      <c r="D25" s="105">
        <v>15000</v>
      </c>
      <c r="E25" s="105">
        <v>14000</v>
      </c>
    </row>
    <row r="26" spans="1:5" ht="32.1" customHeight="1" x14ac:dyDescent="0.25">
      <c r="A26" s="103" t="s">
        <v>251</v>
      </c>
      <c r="B26" s="104" t="s">
        <v>252</v>
      </c>
      <c r="C26" s="105">
        <v>6620406</v>
      </c>
      <c r="D26" s="105">
        <v>3761559</v>
      </c>
      <c r="E26" s="105">
        <v>3756939</v>
      </c>
    </row>
    <row r="27" spans="1:5" ht="32.1" customHeight="1" x14ac:dyDescent="0.25">
      <c r="A27" s="103" t="s">
        <v>253</v>
      </c>
      <c r="B27" s="104" t="s">
        <v>254</v>
      </c>
      <c r="C27" s="105">
        <v>0</v>
      </c>
      <c r="D27" s="105">
        <v>0</v>
      </c>
      <c r="E27" s="105">
        <v>137300</v>
      </c>
    </row>
    <row r="28" spans="1:5" ht="32.1" customHeight="1" x14ac:dyDescent="0.25">
      <c r="A28" s="103" t="s">
        <v>255</v>
      </c>
      <c r="B28" s="104" t="s">
        <v>256</v>
      </c>
      <c r="C28" s="105">
        <v>0</v>
      </c>
      <c r="D28" s="105">
        <v>0</v>
      </c>
      <c r="E28" s="105">
        <v>3619639</v>
      </c>
    </row>
    <row r="29" spans="1:5" ht="32.1" customHeight="1" x14ac:dyDescent="0.25">
      <c r="A29" s="103" t="s">
        <v>257</v>
      </c>
      <c r="B29" s="104" t="s">
        <v>7</v>
      </c>
      <c r="C29" s="105">
        <v>7000000</v>
      </c>
      <c r="D29" s="105">
        <v>6782990</v>
      </c>
      <c r="E29" s="105">
        <v>6782990</v>
      </c>
    </row>
    <row r="30" spans="1:5" ht="32.1" customHeight="1" x14ac:dyDescent="0.25">
      <c r="A30" s="103" t="s">
        <v>258</v>
      </c>
      <c r="B30" s="104" t="s">
        <v>259</v>
      </c>
      <c r="C30" s="105">
        <v>0</v>
      </c>
      <c r="D30" s="105">
        <v>0</v>
      </c>
      <c r="E30" s="105">
        <v>6782990</v>
      </c>
    </row>
    <row r="31" spans="1:5" ht="32.1" customHeight="1" x14ac:dyDescent="0.25">
      <c r="A31" s="103" t="s">
        <v>260</v>
      </c>
      <c r="B31" s="104" t="s">
        <v>8</v>
      </c>
      <c r="C31" s="105">
        <v>2500000</v>
      </c>
      <c r="D31" s="105">
        <v>2420098</v>
      </c>
      <c r="E31" s="105">
        <v>2420098</v>
      </c>
    </row>
    <row r="32" spans="1:5" ht="32.1" customHeight="1" x14ac:dyDescent="0.25">
      <c r="A32" s="103" t="s">
        <v>261</v>
      </c>
      <c r="B32" s="104" t="s">
        <v>262</v>
      </c>
      <c r="C32" s="105">
        <v>0</v>
      </c>
      <c r="D32" s="105">
        <v>0</v>
      </c>
      <c r="E32" s="105">
        <v>2420098</v>
      </c>
    </row>
    <row r="33" spans="1:5" ht="32.1" customHeight="1" x14ac:dyDescent="0.25">
      <c r="A33" s="103" t="s">
        <v>263</v>
      </c>
      <c r="B33" s="104" t="s">
        <v>264</v>
      </c>
      <c r="C33" s="105">
        <v>9500000</v>
      </c>
      <c r="D33" s="105">
        <v>9203088</v>
      </c>
      <c r="E33" s="105">
        <v>9203088</v>
      </c>
    </row>
    <row r="34" spans="1:5" ht="32.1" customHeight="1" x14ac:dyDescent="0.25">
      <c r="A34" s="103" t="s">
        <v>265</v>
      </c>
      <c r="B34" s="104" t="s">
        <v>9</v>
      </c>
      <c r="C34" s="105">
        <v>3000000</v>
      </c>
      <c r="D34" s="105">
        <v>1145006</v>
      </c>
      <c r="E34" s="105">
        <v>1115794</v>
      </c>
    </row>
    <row r="35" spans="1:5" ht="32.1" customHeight="1" x14ac:dyDescent="0.25">
      <c r="A35" s="106" t="s">
        <v>267</v>
      </c>
      <c r="B35" s="107" t="s">
        <v>10</v>
      </c>
      <c r="C35" s="108">
        <v>19135406</v>
      </c>
      <c r="D35" s="108">
        <v>14124653</v>
      </c>
      <c r="E35" s="108">
        <v>14089821</v>
      </c>
    </row>
    <row r="36" spans="1:5" ht="32.1" customHeight="1" x14ac:dyDescent="0.25">
      <c r="A36" s="103" t="s">
        <v>462</v>
      </c>
      <c r="B36" s="104" t="s">
        <v>575</v>
      </c>
      <c r="C36" s="105">
        <v>30000</v>
      </c>
      <c r="D36" s="105">
        <v>66700</v>
      </c>
      <c r="E36" s="105">
        <v>66620</v>
      </c>
    </row>
    <row r="37" spans="1:5" ht="32.1" customHeight="1" x14ac:dyDescent="0.25">
      <c r="A37" s="103" t="s">
        <v>268</v>
      </c>
      <c r="B37" s="104" t="s">
        <v>11</v>
      </c>
      <c r="C37" s="105">
        <v>400000</v>
      </c>
      <c r="D37" s="105">
        <v>13628900</v>
      </c>
      <c r="E37" s="105">
        <v>13628650</v>
      </c>
    </row>
    <row r="38" spans="1:5" ht="32.1" customHeight="1" x14ac:dyDescent="0.25">
      <c r="A38" s="103" t="s">
        <v>269</v>
      </c>
      <c r="B38" s="104" t="s">
        <v>270</v>
      </c>
      <c r="C38" s="105">
        <v>0</v>
      </c>
      <c r="D38" s="105">
        <v>0</v>
      </c>
      <c r="E38" s="105">
        <v>522842</v>
      </c>
    </row>
    <row r="39" spans="1:5" ht="32.1" customHeight="1" x14ac:dyDescent="0.25">
      <c r="A39" s="103" t="s">
        <v>576</v>
      </c>
      <c r="B39" s="104" t="s">
        <v>577</v>
      </c>
      <c r="C39" s="105">
        <v>300000</v>
      </c>
      <c r="D39" s="105">
        <v>503300</v>
      </c>
      <c r="E39" s="105">
        <v>503272</v>
      </c>
    </row>
    <row r="40" spans="1:5" ht="32.1" customHeight="1" x14ac:dyDescent="0.25">
      <c r="A40" s="103" t="s">
        <v>271</v>
      </c>
      <c r="B40" s="104" t="s">
        <v>272</v>
      </c>
      <c r="C40" s="105">
        <v>5860000</v>
      </c>
      <c r="D40" s="105">
        <v>16678022</v>
      </c>
      <c r="E40" s="105">
        <v>16678022</v>
      </c>
    </row>
    <row r="41" spans="1:5" ht="32.1" customHeight="1" x14ac:dyDescent="0.25">
      <c r="A41" s="103" t="s">
        <v>370</v>
      </c>
      <c r="B41" s="104" t="s">
        <v>578</v>
      </c>
      <c r="C41" s="105">
        <v>12589000</v>
      </c>
      <c r="D41" s="105">
        <v>82477</v>
      </c>
      <c r="E41" s="105">
        <v>82402</v>
      </c>
    </row>
    <row r="42" spans="1:5" ht="32.1" customHeight="1" x14ac:dyDescent="0.25">
      <c r="A42" s="103" t="s">
        <v>372</v>
      </c>
      <c r="B42" s="104" t="s">
        <v>579</v>
      </c>
      <c r="C42" s="105">
        <v>4877000</v>
      </c>
      <c r="D42" s="105">
        <v>6591494</v>
      </c>
      <c r="E42" s="105">
        <v>6591494</v>
      </c>
    </row>
    <row r="43" spans="1:5" ht="32.1" customHeight="1" x14ac:dyDescent="0.25">
      <c r="A43" s="103" t="s">
        <v>374</v>
      </c>
      <c r="B43" s="104" t="s">
        <v>580</v>
      </c>
      <c r="C43" s="105">
        <v>0</v>
      </c>
      <c r="D43" s="105">
        <v>1486000</v>
      </c>
      <c r="E43" s="105">
        <v>1486000</v>
      </c>
    </row>
    <row r="44" spans="1:5" ht="32.1" customHeight="1" x14ac:dyDescent="0.25">
      <c r="A44" s="103" t="s">
        <v>273</v>
      </c>
      <c r="B44" s="104" t="s">
        <v>274</v>
      </c>
      <c r="C44" s="105">
        <v>25000</v>
      </c>
      <c r="D44" s="105">
        <v>6200</v>
      </c>
      <c r="E44" s="105">
        <v>6154</v>
      </c>
    </row>
    <row r="45" spans="1:5" ht="32.1" customHeight="1" x14ac:dyDescent="0.25">
      <c r="A45" s="103" t="s">
        <v>275</v>
      </c>
      <c r="B45" s="104" t="s">
        <v>276</v>
      </c>
      <c r="C45" s="105">
        <v>25000</v>
      </c>
      <c r="D45" s="105">
        <v>6200</v>
      </c>
      <c r="E45" s="105">
        <v>6154</v>
      </c>
    </row>
    <row r="46" spans="1:5" ht="32.1" customHeight="1" x14ac:dyDescent="0.25">
      <c r="A46" s="103" t="s">
        <v>277</v>
      </c>
      <c r="B46" s="104" t="s">
        <v>278</v>
      </c>
      <c r="C46" s="105">
        <v>10000</v>
      </c>
      <c r="D46" s="105">
        <v>1183700</v>
      </c>
      <c r="E46" s="105">
        <v>1183661</v>
      </c>
    </row>
    <row r="47" spans="1:5" ht="32.1" customHeight="1" x14ac:dyDescent="0.25">
      <c r="A47" s="103" t="s">
        <v>279</v>
      </c>
      <c r="B47" s="104" t="s">
        <v>280</v>
      </c>
      <c r="C47" s="105">
        <v>0</v>
      </c>
      <c r="D47" s="105">
        <v>0</v>
      </c>
      <c r="E47" s="105">
        <v>725142</v>
      </c>
    </row>
    <row r="48" spans="1:5" ht="38.25" x14ac:dyDescent="0.25">
      <c r="A48" s="106" t="s">
        <v>281</v>
      </c>
      <c r="B48" s="107" t="s">
        <v>282</v>
      </c>
      <c r="C48" s="108">
        <v>24091000</v>
      </c>
      <c r="D48" s="108">
        <v>40226793</v>
      </c>
      <c r="E48" s="108">
        <v>40226275</v>
      </c>
    </row>
    <row r="49" spans="1:5" x14ac:dyDescent="0.25">
      <c r="A49" s="103" t="s">
        <v>581</v>
      </c>
      <c r="B49" s="104" t="s">
        <v>582</v>
      </c>
      <c r="C49" s="105">
        <v>0</v>
      </c>
      <c r="D49" s="105">
        <v>110000</v>
      </c>
      <c r="E49" s="105">
        <v>85090</v>
      </c>
    </row>
    <row r="50" spans="1:5" ht="25.5" x14ac:dyDescent="0.25">
      <c r="A50" s="106" t="s">
        <v>474</v>
      </c>
      <c r="B50" s="107" t="s">
        <v>583</v>
      </c>
      <c r="C50" s="108">
        <v>0</v>
      </c>
      <c r="D50" s="108">
        <v>110000</v>
      </c>
      <c r="E50" s="108">
        <v>85090</v>
      </c>
    </row>
    <row r="51" spans="1:5" ht="38.25" x14ac:dyDescent="0.25">
      <c r="A51" s="103" t="s">
        <v>284</v>
      </c>
      <c r="B51" s="104" t="s">
        <v>285</v>
      </c>
      <c r="C51" s="105">
        <v>661000</v>
      </c>
      <c r="D51" s="105">
        <v>297400</v>
      </c>
      <c r="E51" s="105">
        <v>297400</v>
      </c>
    </row>
    <row r="52" spans="1:5" x14ac:dyDescent="0.25">
      <c r="A52" s="103" t="s">
        <v>584</v>
      </c>
      <c r="B52" s="104" t="s">
        <v>585</v>
      </c>
      <c r="C52" s="105">
        <v>0</v>
      </c>
      <c r="D52" s="105">
        <v>0</v>
      </c>
      <c r="E52" s="105">
        <v>297400</v>
      </c>
    </row>
    <row r="53" spans="1:5" ht="25.5" x14ac:dyDescent="0.25">
      <c r="A53" s="106" t="s">
        <v>286</v>
      </c>
      <c r="B53" s="107" t="s">
        <v>287</v>
      </c>
      <c r="C53" s="108">
        <v>661000</v>
      </c>
      <c r="D53" s="108">
        <v>297400</v>
      </c>
      <c r="E53" s="108">
        <v>297400</v>
      </c>
    </row>
    <row r="54" spans="1:5" ht="25.5" x14ac:dyDescent="0.25">
      <c r="A54" s="106" t="s">
        <v>288</v>
      </c>
      <c r="B54" s="107" t="s">
        <v>289</v>
      </c>
      <c r="C54" s="108">
        <v>113330000</v>
      </c>
      <c r="D54" s="108">
        <v>175292037</v>
      </c>
      <c r="E54" s="108">
        <v>175231600</v>
      </c>
    </row>
    <row r="55" spans="1:5" s="117" customFormat="1" x14ac:dyDescent="0.25">
      <c r="A55" s="106"/>
      <c r="B55" s="107"/>
      <c r="C55" s="108"/>
      <c r="D55" s="108"/>
      <c r="E55" s="108"/>
    </row>
    <row r="56" spans="1:5" s="117" customFormat="1" x14ac:dyDescent="0.25">
      <c r="A56" s="227" t="s">
        <v>390</v>
      </c>
      <c r="B56" s="228"/>
      <c r="C56" s="228"/>
      <c r="D56" s="228"/>
      <c r="E56" s="228"/>
    </row>
    <row r="57" spans="1:5" s="117" customFormat="1" ht="30" x14ac:dyDescent="0.25">
      <c r="A57" s="116" t="s">
        <v>225</v>
      </c>
      <c r="B57" s="116" t="s">
        <v>16</v>
      </c>
      <c r="C57" s="116" t="s">
        <v>0</v>
      </c>
      <c r="D57" s="116" t="s">
        <v>226</v>
      </c>
      <c r="E57" s="116" t="s">
        <v>227</v>
      </c>
    </row>
    <row r="58" spans="1:5" s="117" customFormat="1" x14ac:dyDescent="0.25">
      <c r="A58" s="116">
        <v>2</v>
      </c>
      <c r="B58" s="116">
        <v>3</v>
      </c>
      <c r="C58" s="116">
        <v>4</v>
      </c>
      <c r="D58" s="116">
        <v>5</v>
      </c>
      <c r="E58" s="116">
        <v>8</v>
      </c>
    </row>
    <row r="59" spans="1:5" s="117" customFormat="1" ht="25.5" x14ac:dyDescent="0.25">
      <c r="A59" s="103" t="s">
        <v>391</v>
      </c>
      <c r="B59" s="104" t="s">
        <v>392</v>
      </c>
      <c r="C59" s="105">
        <v>40166000</v>
      </c>
      <c r="D59" s="105">
        <v>39478000</v>
      </c>
      <c r="E59" s="105">
        <v>39478000</v>
      </c>
    </row>
    <row r="60" spans="1:5" s="117" customFormat="1" x14ac:dyDescent="0.25">
      <c r="A60" s="103" t="s">
        <v>393</v>
      </c>
      <c r="B60" s="104" t="s">
        <v>394</v>
      </c>
      <c r="C60" s="105">
        <v>40166000</v>
      </c>
      <c r="D60" s="105">
        <v>39478000</v>
      </c>
      <c r="E60" s="105">
        <v>39478000</v>
      </c>
    </row>
    <row r="61" spans="1:5" s="117" customFormat="1" x14ac:dyDescent="0.25">
      <c r="A61" s="103" t="s">
        <v>294</v>
      </c>
      <c r="B61" s="104" t="s">
        <v>395</v>
      </c>
      <c r="C61" s="105">
        <v>0</v>
      </c>
      <c r="D61" s="105">
        <v>1785577</v>
      </c>
      <c r="E61" s="105">
        <v>1785577</v>
      </c>
    </row>
    <row r="62" spans="1:5" s="117" customFormat="1" ht="25.5" x14ac:dyDescent="0.25">
      <c r="A62" s="103" t="s">
        <v>396</v>
      </c>
      <c r="B62" s="104" t="s">
        <v>397</v>
      </c>
      <c r="C62" s="105">
        <v>40166000</v>
      </c>
      <c r="D62" s="105">
        <f>SUM(D60:D61)</f>
        <v>41263577</v>
      </c>
      <c r="E62" s="105">
        <v>41263577</v>
      </c>
    </row>
    <row r="63" spans="1:5" x14ac:dyDescent="0.25">
      <c r="A63" s="106" t="s">
        <v>241</v>
      </c>
      <c r="B63" s="107" t="s">
        <v>398</v>
      </c>
      <c r="C63" s="108">
        <v>40166000</v>
      </c>
      <c r="D63" s="108">
        <f>SUM(D62)</f>
        <v>41263577</v>
      </c>
      <c r="E63" s="108">
        <v>41263577</v>
      </c>
    </row>
    <row r="64" spans="1:5" x14ac:dyDescent="0.25">
      <c r="E64" s="114"/>
    </row>
    <row r="65" spans="2:5" x14ac:dyDescent="0.25">
      <c r="B65" s="110" t="s">
        <v>399</v>
      </c>
      <c r="C65" s="32">
        <f>C54+C63</f>
        <v>153496000</v>
      </c>
      <c r="D65" s="32">
        <f t="shared" ref="D65:E65" si="0">D54+D63</f>
        <v>216555614</v>
      </c>
      <c r="E65" s="32">
        <f t="shared" si="0"/>
        <v>216495177</v>
      </c>
    </row>
  </sheetData>
  <mergeCells count="4">
    <mergeCell ref="A1:D1"/>
    <mergeCell ref="A2:D2"/>
    <mergeCell ref="A5:E5"/>
    <mergeCell ref="A56:E5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F17" sqref="F17"/>
    </sheetView>
  </sheetViews>
  <sheetFormatPr defaultRowHeight="15" x14ac:dyDescent="0.25"/>
  <cols>
    <col min="1" max="1" width="11.140625" customWidth="1"/>
    <col min="2" max="2" width="23.28515625" customWidth="1"/>
    <col min="3" max="3" width="16.5703125" customWidth="1"/>
    <col min="4" max="4" width="14.5703125" customWidth="1"/>
    <col min="5" max="5" width="17.140625" customWidth="1"/>
    <col min="6" max="6" width="15" customWidth="1"/>
    <col min="8" max="8" width="21.42578125" customWidth="1"/>
  </cols>
  <sheetData>
    <row r="1" spans="1:8" x14ac:dyDescent="0.25">
      <c r="A1" s="243" t="s">
        <v>402</v>
      </c>
      <c r="B1" s="226"/>
      <c r="C1" s="226"/>
      <c r="D1" s="226"/>
      <c r="E1" s="226"/>
      <c r="F1" s="226"/>
      <c r="G1" s="226"/>
      <c r="H1" s="226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232" t="s">
        <v>171</v>
      </c>
      <c r="B3" s="232"/>
      <c r="C3" s="232"/>
      <c r="D3" s="232"/>
      <c r="E3" s="232"/>
      <c r="F3" s="232"/>
      <c r="G3" s="232"/>
      <c r="H3" s="232"/>
    </row>
    <row r="4" spans="1:8" x14ac:dyDescent="0.25">
      <c r="A4" s="5"/>
      <c r="B4" s="5"/>
      <c r="C4" s="5"/>
      <c r="D4" s="5"/>
      <c r="E4" s="5"/>
      <c r="F4" s="249" t="s">
        <v>108</v>
      </c>
      <c r="G4" s="249"/>
      <c r="H4" s="249"/>
    </row>
    <row r="5" spans="1:8" x14ac:dyDescent="0.25">
      <c r="A5" s="250" t="s">
        <v>172</v>
      </c>
      <c r="B5" s="250"/>
      <c r="C5" s="250"/>
      <c r="D5" s="250"/>
      <c r="E5" s="250" t="s">
        <v>173</v>
      </c>
      <c r="F5" s="250"/>
      <c r="G5" s="250"/>
      <c r="H5" s="250"/>
    </row>
    <row r="6" spans="1:8" x14ac:dyDescent="0.25">
      <c r="A6" s="244" t="s">
        <v>15</v>
      </c>
      <c r="B6" s="244" t="s">
        <v>174</v>
      </c>
      <c r="C6" s="244" t="s">
        <v>24</v>
      </c>
      <c r="D6" s="244" t="s">
        <v>175</v>
      </c>
      <c r="E6" s="244" t="s">
        <v>15</v>
      </c>
      <c r="F6" s="244" t="s">
        <v>174</v>
      </c>
      <c r="G6" s="244" t="s">
        <v>24</v>
      </c>
      <c r="H6" s="244" t="s">
        <v>175</v>
      </c>
    </row>
    <row r="7" spans="1:8" x14ac:dyDescent="0.25">
      <c r="A7" s="244"/>
      <c r="B7" s="244"/>
      <c r="C7" s="244"/>
      <c r="D7" s="244"/>
      <c r="E7" s="244"/>
      <c r="F7" s="244"/>
      <c r="G7" s="244"/>
      <c r="H7" s="244"/>
    </row>
    <row r="8" spans="1:8" x14ac:dyDescent="0.25">
      <c r="A8" s="75" t="s">
        <v>17</v>
      </c>
      <c r="B8" s="75" t="s">
        <v>18</v>
      </c>
      <c r="C8" s="75" t="s">
        <v>19</v>
      </c>
      <c r="D8" s="75" t="s">
        <v>26</v>
      </c>
      <c r="E8" s="75" t="s">
        <v>176</v>
      </c>
      <c r="F8" s="75" t="s">
        <v>177</v>
      </c>
      <c r="G8" s="75" t="s">
        <v>178</v>
      </c>
      <c r="H8" s="75" t="s">
        <v>179</v>
      </c>
    </row>
    <row r="9" spans="1:8" ht="33" customHeight="1" x14ac:dyDescent="0.25">
      <c r="A9" s="76" t="s">
        <v>20</v>
      </c>
      <c r="B9" s="77" t="s">
        <v>222</v>
      </c>
      <c r="C9" s="78" t="s">
        <v>45</v>
      </c>
      <c r="D9" s="79">
        <f>'7.melléklet Működési és felhalm'!D14</f>
        <v>75169923</v>
      </c>
      <c r="E9" s="80" t="s">
        <v>20</v>
      </c>
      <c r="F9" s="81" t="s">
        <v>28</v>
      </c>
      <c r="G9" s="82" t="s">
        <v>29</v>
      </c>
      <c r="H9" s="83">
        <f>'7.melléklet Működési és felhalm'!D7</f>
        <v>26772188</v>
      </c>
    </row>
    <row r="10" spans="1:8" ht="48" customHeight="1" x14ac:dyDescent="0.25">
      <c r="A10" s="76" t="s">
        <v>21</v>
      </c>
      <c r="B10" s="77" t="s">
        <v>47</v>
      </c>
      <c r="C10" s="78" t="s">
        <v>48</v>
      </c>
      <c r="D10" s="79">
        <f>'7.melléklet Működési és felhalm'!D15</f>
        <v>14089821</v>
      </c>
      <c r="E10" s="80" t="s">
        <v>21</v>
      </c>
      <c r="F10" s="81" t="s">
        <v>221</v>
      </c>
      <c r="G10" s="82" t="s">
        <v>31</v>
      </c>
      <c r="H10" s="83">
        <f>'7.melléklet Működési és felhalm'!D8</f>
        <v>5975056</v>
      </c>
    </row>
    <row r="11" spans="1:8" ht="32.1" customHeight="1" x14ac:dyDescent="0.25">
      <c r="A11" s="76" t="s">
        <v>32</v>
      </c>
      <c r="B11" s="77" t="s">
        <v>50</v>
      </c>
      <c r="C11" s="78" t="s">
        <v>51</v>
      </c>
      <c r="D11" s="79">
        <f>'7.melléklet Működési és felhalm'!D16</f>
        <v>40226275</v>
      </c>
      <c r="E11" s="80" t="s">
        <v>32</v>
      </c>
      <c r="F11" s="81" t="s">
        <v>33</v>
      </c>
      <c r="G11" s="82" t="s">
        <v>34</v>
      </c>
      <c r="H11" s="83">
        <f>'7.melléklet Működési és felhalm'!D9</f>
        <v>42021165</v>
      </c>
    </row>
    <row r="12" spans="1:8" ht="35.25" customHeight="1" x14ac:dyDescent="0.25">
      <c r="A12" s="76" t="s">
        <v>35</v>
      </c>
      <c r="B12" s="77" t="s">
        <v>53</v>
      </c>
      <c r="C12" s="78" t="s">
        <v>54</v>
      </c>
      <c r="D12" s="79">
        <f>'7.melléklet Működési és felhalm'!D17</f>
        <v>0</v>
      </c>
      <c r="E12" s="80" t="s">
        <v>35</v>
      </c>
      <c r="F12" s="84" t="s">
        <v>36</v>
      </c>
      <c r="G12" s="82" t="s">
        <v>37</v>
      </c>
      <c r="H12" s="85">
        <f>'7.melléklet Működési és felhalm'!D10</f>
        <v>3224004</v>
      </c>
    </row>
    <row r="13" spans="1:8" ht="32.1" customHeight="1" x14ac:dyDescent="0.25">
      <c r="A13" s="76" t="s">
        <v>38</v>
      </c>
      <c r="B13" s="76"/>
      <c r="C13" s="76"/>
      <c r="D13" s="86"/>
      <c r="E13" s="80" t="s">
        <v>38</v>
      </c>
      <c r="F13" s="81" t="s">
        <v>39</v>
      </c>
      <c r="G13" s="82" t="s">
        <v>40</v>
      </c>
      <c r="H13" s="85">
        <f>'7.melléklet Működési és felhalm'!D11</f>
        <v>31481701</v>
      </c>
    </row>
    <row r="14" spans="1:8" ht="18" customHeight="1" x14ac:dyDescent="0.25">
      <c r="A14" s="87" t="s">
        <v>41</v>
      </c>
      <c r="B14" s="88" t="s">
        <v>50</v>
      </c>
      <c r="C14" s="88"/>
      <c r="D14" s="89">
        <f>SUM(D9:D13)</f>
        <v>129486019</v>
      </c>
      <c r="E14" s="90" t="s">
        <v>41</v>
      </c>
      <c r="F14" s="91" t="s">
        <v>42</v>
      </c>
      <c r="G14" s="92"/>
      <c r="H14" s="93">
        <f>SUM(H9:H13)</f>
        <v>109474114</v>
      </c>
    </row>
    <row r="15" spans="1:8" ht="40.5" customHeight="1" x14ac:dyDescent="0.25">
      <c r="A15" s="76" t="s">
        <v>43</v>
      </c>
      <c r="B15" s="77" t="s">
        <v>69</v>
      </c>
      <c r="C15" s="78" t="s">
        <v>70</v>
      </c>
      <c r="D15" s="79">
        <f>'7.melléklet Működési és felhalm'!D25</f>
        <v>45363091</v>
      </c>
      <c r="E15" s="94" t="s">
        <v>43</v>
      </c>
      <c r="F15" s="81" t="s">
        <v>58</v>
      </c>
      <c r="G15" s="82" t="s">
        <v>59</v>
      </c>
      <c r="H15" s="95">
        <f>'7.melléklet Működési és felhalm'!D21</f>
        <v>1775573</v>
      </c>
    </row>
    <row r="16" spans="1:8" ht="21" customHeight="1" x14ac:dyDescent="0.25">
      <c r="A16" s="76" t="s">
        <v>46</v>
      </c>
      <c r="B16" s="77" t="s">
        <v>72</v>
      </c>
      <c r="C16" s="78" t="s">
        <v>73</v>
      </c>
      <c r="D16" s="79">
        <f>'7.melléklet Működési és felhalm'!D26</f>
        <v>85090</v>
      </c>
      <c r="E16" s="80" t="s">
        <v>46</v>
      </c>
      <c r="F16" s="81" t="s">
        <v>61</v>
      </c>
      <c r="G16" s="82" t="s">
        <v>62</v>
      </c>
      <c r="H16" s="85">
        <f>'7.melléklet Működési és felhalm'!D22</f>
        <v>25783150</v>
      </c>
    </row>
    <row r="17" spans="1:8" ht="45" customHeight="1" x14ac:dyDescent="0.25">
      <c r="A17" s="76" t="s">
        <v>49</v>
      </c>
      <c r="B17" s="77" t="s">
        <v>74</v>
      </c>
      <c r="C17" s="78" t="s">
        <v>75</v>
      </c>
      <c r="D17" s="79">
        <f>'7.melléklet Működési és felhalm'!D27</f>
        <v>297400</v>
      </c>
      <c r="E17" s="80" t="s">
        <v>49</v>
      </c>
      <c r="F17" s="81" t="s">
        <v>64</v>
      </c>
      <c r="G17" s="82" t="s">
        <v>65</v>
      </c>
      <c r="H17" s="85">
        <f>'7.melléklet Működési és felhalm'!D23</f>
        <v>0</v>
      </c>
    </row>
    <row r="18" spans="1:8" ht="24" customHeight="1" x14ac:dyDescent="0.25">
      <c r="A18" s="87" t="s">
        <v>52</v>
      </c>
      <c r="B18" s="88" t="s">
        <v>72</v>
      </c>
      <c r="C18" s="88"/>
      <c r="D18" s="89">
        <f>SUM(D15:D17)</f>
        <v>45745581</v>
      </c>
      <c r="E18" s="90" t="s">
        <v>52</v>
      </c>
      <c r="F18" s="96" t="s">
        <v>67</v>
      </c>
      <c r="G18" s="96"/>
      <c r="H18" s="93">
        <f>SUM(H15:H17)</f>
        <v>27558723</v>
      </c>
    </row>
    <row r="19" spans="1:8" ht="20.25" customHeight="1" x14ac:dyDescent="0.25">
      <c r="A19" s="87" t="s">
        <v>55</v>
      </c>
      <c r="B19" s="87" t="s">
        <v>180</v>
      </c>
      <c r="C19" s="97" t="s">
        <v>181</v>
      </c>
      <c r="D19" s="98">
        <f>'7.melléklet Működési és felhalm'!D18</f>
        <v>41263577</v>
      </c>
      <c r="E19" s="90" t="s">
        <v>55</v>
      </c>
      <c r="F19" s="99" t="s">
        <v>182</v>
      </c>
      <c r="G19" s="91" t="s">
        <v>183</v>
      </c>
      <c r="H19" s="100">
        <f>'7.melléklet Működési és felhalm'!D12</f>
        <v>1514944</v>
      </c>
    </row>
    <row r="20" spans="1:8" ht="32.1" customHeight="1" x14ac:dyDescent="0.25">
      <c r="A20" s="245" t="s">
        <v>184</v>
      </c>
      <c r="B20" s="245"/>
      <c r="C20" s="245"/>
      <c r="D20" s="101">
        <f>D14+D18+D19</f>
        <v>216495177</v>
      </c>
      <c r="E20" s="246" t="s">
        <v>185</v>
      </c>
      <c r="F20" s="247"/>
      <c r="G20" s="248"/>
      <c r="H20" s="102">
        <f>H14+H18+H19</f>
        <v>138547781</v>
      </c>
    </row>
    <row r="21" spans="1:8" x14ac:dyDescent="0.25">
      <c r="A21" s="5"/>
      <c r="B21" s="5"/>
      <c r="C21" s="5"/>
      <c r="D21" s="5"/>
      <c r="E21" s="5"/>
      <c r="F21" s="5"/>
      <c r="G21" s="5"/>
      <c r="H21" s="5"/>
    </row>
  </sheetData>
  <mergeCells count="15">
    <mergeCell ref="G6:G7"/>
    <mergeCell ref="H6:H7"/>
    <mergeCell ref="A20:C20"/>
    <mergeCell ref="E20:G20"/>
    <mergeCell ref="A1:H1"/>
    <mergeCell ref="A3:H3"/>
    <mergeCell ref="F4:H4"/>
    <mergeCell ref="A5:D5"/>
    <mergeCell ref="E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G16" sqref="G16"/>
    </sheetView>
  </sheetViews>
  <sheetFormatPr defaultRowHeight="15" x14ac:dyDescent="0.25"/>
  <cols>
    <col min="2" max="2" width="37.5703125" customWidth="1"/>
    <col min="3" max="3" width="12.42578125" customWidth="1"/>
    <col min="4" max="5" width="16" customWidth="1"/>
    <col min="6" max="6" width="13.85546875" customWidth="1"/>
    <col min="7" max="7" width="15.7109375" customWidth="1"/>
  </cols>
  <sheetData>
    <row r="1" spans="1:7" x14ac:dyDescent="0.25">
      <c r="A1" s="251" t="s">
        <v>403</v>
      </c>
      <c r="B1" s="251"/>
      <c r="C1" s="251"/>
      <c r="D1" s="251"/>
      <c r="E1" s="251"/>
      <c r="F1" s="251"/>
      <c r="G1" s="251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232" t="s">
        <v>186</v>
      </c>
      <c r="B3" s="232"/>
      <c r="C3" s="232"/>
      <c r="D3" s="232"/>
      <c r="E3" s="232"/>
      <c r="F3" s="232"/>
      <c r="G3" s="232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35" t="s">
        <v>187</v>
      </c>
    </row>
    <row r="6" spans="1:7" ht="38.25" x14ac:dyDescent="0.25">
      <c r="A6" s="41" t="s">
        <v>15</v>
      </c>
      <c r="B6" s="42" t="s">
        <v>16</v>
      </c>
      <c r="C6" s="42" t="s">
        <v>22</v>
      </c>
      <c r="D6" s="42" t="s">
        <v>188</v>
      </c>
      <c r="E6" s="42" t="s">
        <v>192</v>
      </c>
      <c r="F6" s="42" t="s">
        <v>189</v>
      </c>
      <c r="G6" s="42" t="s">
        <v>190</v>
      </c>
    </row>
    <row r="7" spans="1:7" x14ac:dyDescent="0.25">
      <c r="A7" s="43" t="s">
        <v>17</v>
      </c>
      <c r="B7" s="44" t="s">
        <v>18</v>
      </c>
      <c r="C7" s="44" t="s">
        <v>19</v>
      </c>
      <c r="D7" s="44" t="s">
        <v>26</v>
      </c>
      <c r="E7" s="44"/>
      <c r="F7" s="44" t="s">
        <v>176</v>
      </c>
      <c r="G7" s="44" t="s">
        <v>177</v>
      </c>
    </row>
    <row r="8" spans="1:7" x14ac:dyDescent="0.25">
      <c r="A8" s="7" t="s">
        <v>20</v>
      </c>
      <c r="B8" s="45" t="s">
        <v>81</v>
      </c>
      <c r="C8" s="46">
        <f>SUM(D8:G8)</f>
        <v>16</v>
      </c>
      <c r="D8" s="46">
        <v>0</v>
      </c>
      <c r="E8" s="46"/>
      <c r="F8" s="46">
        <v>0</v>
      </c>
      <c r="G8" s="124">
        <v>16</v>
      </c>
    </row>
    <row r="9" spans="1:7" ht="25.5" x14ac:dyDescent="0.25">
      <c r="A9" s="7" t="s">
        <v>21</v>
      </c>
      <c r="B9" s="45" t="s">
        <v>191</v>
      </c>
      <c r="C9" s="46">
        <f>SUM(D9:G9)</f>
        <v>1</v>
      </c>
      <c r="D9" s="46">
        <v>0</v>
      </c>
      <c r="E9" s="46"/>
      <c r="F9" s="46">
        <v>1</v>
      </c>
      <c r="G9" s="46">
        <v>0</v>
      </c>
    </row>
    <row r="10" spans="1:7" x14ac:dyDescent="0.25">
      <c r="A10" s="7" t="s">
        <v>32</v>
      </c>
      <c r="B10" s="45" t="s">
        <v>82</v>
      </c>
      <c r="C10" s="46">
        <f>SUM(D10:G10)</f>
        <v>0</v>
      </c>
      <c r="D10" s="46">
        <v>0</v>
      </c>
      <c r="E10" s="46"/>
      <c r="F10" s="124">
        <v>0</v>
      </c>
      <c r="G10" s="124">
        <v>0</v>
      </c>
    </row>
    <row r="11" spans="1:7" x14ac:dyDescent="0.25">
      <c r="A11" s="7" t="s">
        <v>35</v>
      </c>
      <c r="B11" s="45" t="s">
        <v>619</v>
      </c>
      <c r="C11" s="46">
        <f>SUM(D11:G11)</f>
        <v>5</v>
      </c>
      <c r="D11" s="46">
        <v>0</v>
      </c>
      <c r="E11" s="46"/>
      <c r="F11" s="124">
        <v>0</v>
      </c>
      <c r="G11" s="124">
        <v>5</v>
      </c>
    </row>
    <row r="12" spans="1:7" x14ac:dyDescent="0.25">
      <c r="A12" s="7"/>
      <c r="B12" s="45" t="s">
        <v>618</v>
      </c>
      <c r="C12" s="46">
        <f>SUM(D12:G12)</f>
        <v>5.5</v>
      </c>
      <c r="D12" s="46">
        <v>0</v>
      </c>
      <c r="E12" s="46">
        <v>5</v>
      </c>
      <c r="F12" s="46">
        <v>0</v>
      </c>
      <c r="G12" s="46">
        <v>0.5</v>
      </c>
    </row>
    <row r="13" spans="1:7" x14ac:dyDescent="0.25">
      <c r="A13" s="7" t="s">
        <v>41</v>
      </c>
      <c r="B13" s="45" t="s">
        <v>22</v>
      </c>
      <c r="C13" s="46">
        <f>SUM(C8:C12)</f>
        <v>27.5</v>
      </c>
      <c r="D13" s="46">
        <f>SUM(D8:D12)</f>
        <v>0</v>
      </c>
      <c r="E13" s="46">
        <v>1</v>
      </c>
      <c r="F13" s="46">
        <f>SUM(F8:F12)</f>
        <v>1</v>
      </c>
      <c r="G13" s="46">
        <f>SUM(G8:G12)</f>
        <v>21.5</v>
      </c>
    </row>
  </sheetData>
  <mergeCells count="2">
    <mergeCell ref="A1:G1"/>
    <mergeCell ref="A3:G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25" customWidth="1"/>
    <col min="2" max="2" width="23.42578125" customWidth="1"/>
    <col min="3" max="3" width="25.42578125" customWidth="1"/>
  </cols>
  <sheetData>
    <row r="1" spans="1:3" x14ac:dyDescent="0.25">
      <c r="A1" s="5" t="s">
        <v>404</v>
      </c>
    </row>
    <row r="3" spans="1:3" x14ac:dyDescent="0.25">
      <c r="A3" s="226" t="s">
        <v>193</v>
      </c>
      <c r="B3" s="226"/>
      <c r="C3" s="226"/>
    </row>
    <row r="5" spans="1:3" ht="15.75" x14ac:dyDescent="0.25">
      <c r="A5" s="47"/>
      <c r="B5" s="47"/>
      <c r="C5" s="48" t="s">
        <v>108</v>
      </c>
    </row>
    <row r="6" spans="1:3" ht="15.75" x14ac:dyDescent="0.25">
      <c r="A6" s="252" t="s">
        <v>16</v>
      </c>
      <c r="B6" s="252" t="s">
        <v>25</v>
      </c>
      <c r="C6" s="252"/>
    </row>
    <row r="7" spans="1:3" ht="15.75" x14ac:dyDescent="0.25">
      <c r="A7" s="252"/>
      <c r="B7" s="49" t="s">
        <v>194</v>
      </c>
      <c r="C7" s="49" t="s">
        <v>195</v>
      </c>
    </row>
    <row r="8" spans="1:3" ht="15.75" x14ac:dyDescent="0.25">
      <c r="A8" s="50">
        <v>0</v>
      </c>
      <c r="B8" s="50">
        <v>0</v>
      </c>
      <c r="C8" s="51">
        <v>0</v>
      </c>
    </row>
  </sheetData>
  <mergeCells count="3">
    <mergeCell ref="A3:C3"/>
    <mergeCell ref="A6:A7"/>
    <mergeCell ref="B6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topLeftCell="A43" zoomScaleNormal="100" workbookViewId="0">
      <selection activeCell="G10" sqref="G10"/>
    </sheetView>
  </sheetViews>
  <sheetFormatPr defaultRowHeight="15" x14ac:dyDescent="0.25"/>
  <cols>
    <col min="2" max="2" width="21.7109375" customWidth="1"/>
    <col min="3" max="3" width="13.5703125" customWidth="1"/>
    <col min="4" max="4" width="17.28515625" customWidth="1"/>
    <col min="5" max="5" width="14.140625" customWidth="1"/>
    <col min="6" max="6" width="13.140625" customWidth="1"/>
    <col min="7" max="7" width="15.140625" customWidth="1"/>
    <col min="8" max="9" width="14.28515625" customWidth="1"/>
    <col min="10" max="10" width="12.85546875" customWidth="1"/>
    <col min="11" max="11" width="14.42578125" customWidth="1"/>
    <col min="12" max="12" width="13.85546875" customWidth="1"/>
    <col min="13" max="13" width="15.5703125" customWidth="1"/>
    <col min="14" max="14" width="13.28515625" customWidth="1"/>
    <col min="15" max="15" width="14.140625" customWidth="1"/>
    <col min="16" max="16" width="12.7109375" customWidth="1"/>
  </cols>
  <sheetData>
    <row r="2" spans="1:4" x14ac:dyDescent="0.25">
      <c r="B2" t="s">
        <v>405</v>
      </c>
    </row>
    <row r="3" spans="1:4" x14ac:dyDescent="0.25">
      <c r="B3" t="s">
        <v>406</v>
      </c>
    </row>
    <row r="6" spans="1:4" ht="15" customHeight="1" x14ac:dyDescent="0.25">
      <c r="A6" s="242" t="s">
        <v>407</v>
      </c>
      <c r="B6" s="228"/>
      <c r="C6" s="228"/>
      <c r="D6" s="228"/>
    </row>
    <row r="7" spans="1:4" ht="30" x14ac:dyDescent="0.25">
      <c r="A7" s="118" t="s">
        <v>225</v>
      </c>
      <c r="B7" s="118" t="s">
        <v>16</v>
      </c>
      <c r="C7" s="118" t="s">
        <v>408</v>
      </c>
      <c r="D7" s="118" t="s">
        <v>409</v>
      </c>
    </row>
    <row r="8" spans="1:4" x14ac:dyDescent="0.25">
      <c r="A8" s="118">
        <v>1</v>
      </c>
      <c r="B8" s="118">
        <v>2</v>
      </c>
      <c r="C8" s="118">
        <v>3</v>
      </c>
      <c r="D8" s="118">
        <v>5</v>
      </c>
    </row>
    <row r="9" spans="1:4" x14ac:dyDescent="0.25">
      <c r="A9" s="109" t="s">
        <v>230</v>
      </c>
      <c r="B9" s="110" t="s">
        <v>410</v>
      </c>
      <c r="C9" s="111">
        <v>163201</v>
      </c>
      <c r="D9" s="111">
        <v>100253</v>
      </c>
    </row>
    <row r="10" spans="1:4" ht="25.5" x14ac:dyDescent="0.25">
      <c r="A10" s="112" t="s">
        <v>234</v>
      </c>
      <c r="B10" s="113" t="s">
        <v>411</v>
      </c>
      <c r="C10" s="114">
        <v>163201</v>
      </c>
      <c r="D10" s="114">
        <v>100253</v>
      </c>
    </row>
    <row r="11" spans="1:4" ht="38.25" x14ac:dyDescent="0.25">
      <c r="A11" s="109" t="s">
        <v>236</v>
      </c>
      <c r="B11" s="110" t="s">
        <v>412</v>
      </c>
      <c r="C11" s="111">
        <v>802878418</v>
      </c>
      <c r="D11" s="111">
        <v>780836145</v>
      </c>
    </row>
    <row r="12" spans="1:4" ht="38.25" x14ac:dyDescent="0.25">
      <c r="A12" s="109" t="s">
        <v>237</v>
      </c>
      <c r="B12" s="110" t="s">
        <v>413</v>
      </c>
      <c r="C12" s="111">
        <v>14869723</v>
      </c>
      <c r="D12" s="111">
        <v>11883658</v>
      </c>
    </row>
    <row r="13" spans="1:4" ht="25.5" x14ac:dyDescent="0.25">
      <c r="A13" s="109" t="s">
        <v>400</v>
      </c>
      <c r="B13" s="110" t="s">
        <v>414</v>
      </c>
      <c r="C13" s="111">
        <v>44680673</v>
      </c>
      <c r="D13" s="111">
        <v>66793618</v>
      </c>
    </row>
    <row r="14" spans="1:4" ht="25.5" x14ac:dyDescent="0.25">
      <c r="A14" s="112" t="s">
        <v>415</v>
      </c>
      <c r="B14" s="113" t="s">
        <v>416</v>
      </c>
      <c r="C14" s="114">
        <v>862428814</v>
      </c>
      <c r="D14" s="114">
        <v>859513421</v>
      </c>
    </row>
    <row r="15" spans="1:4" ht="63.75" x14ac:dyDescent="0.25">
      <c r="A15" s="112" t="s">
        <v>310</v>
      </c>
      <c r="B15" s="113" t="s">
        <v>419</v>
      </c>
      <c r="C15" s="114">
        <v>862592015</v>
      </c>
      <c r="D15" s="114">
        <v>859613674</v>
      </c>
    </row>
    <row r="16" spans="1:4" x14ac:dyDescent="0.25">
      <c r="A16" s="109" t="s">
        <v>312</v>
      </c>
      <c r="B16" s="110" t="s">
        <v>620</v>
      </c>
      <c r="C16" s="111">
        <v>155142</v>
      </c>
      <c r="D16" s="111">
        <v>238713</v>
      </c>
    </row>
    <row r="17" spans="1:4" ht="25.5" x14ac:dyDescent="0.25">
      <c r="A17" s="112" t="s">
        <v>243</v>
      </c>
      <c r="B17" s="113" t="s">
        <v>621</v>
      </c>
      <c r="C17" s="114">
        <v>155142</v>
      </c>
      <c r="D17" s="114">
        <v>238713</v>
      </c>
    </row>
    <row r="18" spans="1:4" ht="51" x14ac:dyDescent="0.25">
      <c r="A18" s="112" t="s">
        <v>249</v>
      </c>
      <c r="B18" s="113" t="s">
        <v>622</v>
      </c>
      <c r="C18" s="114">
        <v>155142</v>
      </c>
      <c r="D18" s="114">
        <v>238713</v>
      </c>
    </row>
    <row r="19" spans="1:4" x14ac:dyDescent="0.25">
      <c r="A19" s="109" t="s">
        <v>420</v>
      </c>
      <c r="B19" s="110" t="s">
        <v>421</v>
      </c>
      <c r="C19" s="111">
        <v>128390</v>
      </c>
      <c r="D19" s="111">
        <v>407605</v>
      </c>
    </row>
    <row r="20" spans="1:4" ht="38.25" x14ac:dyDescent="0.25">
      <c r="A20" s="112" t="s">
        <v>335</v>
      </c>
      <c r="B20" s="113" t="s">
        <v>422</v>
      </c>
      <c r="C20" s="114">
        <v>128390</v>
      </c>
      <c r="D20" s="114">
        <v>407605</v>
      </c>
    </row>
    <row r="21" spans="1:4" ht="25.5" x14ac:dyDescent="0.25">
      <c r="A21" s="109" t="s">
        <v>423</v>
      </c>
      <c r="B21" s="110" t="s">
        <v>424</v>
      </c>
      <c r="C21" s="111">
        <v>39625582</v>
      </c>
      <c r="D21" s="111">
        <v>79812831</v>
      </c>
    </row>
    <row r="22" spans="1:4" ht="25.5" x14ac:dyDescent="0.25">
      <c r="A22" s="112" t="s">
        <v>425</v>
      </c>
      <c r="B22" s="113" t="s">
        <v>426</v>
      </c>
      <c r="C22" s="114">
        <v>39625582</v>
      </c>
      <c r="D22" s="114">
        <v>79812831</v>
      </c>
    </row>
    <row r="23" spans="1:4" ht="25.5" x14ac:dyDescent="0.25">
      <c r="A23" s="112" t="s">
        <v>427</v>
      </c>
      <c r="B23" s="113" t="s">
        <v>428</v>
      </c>
      <c r="C23" s="114">
        <v>39753972</v>
      </c>
      <c r="D23" s="114">
        <v>80220436</v>
      </c>
    </row>
    <row r="24" spans="1:4" ht="63.75" x14ac:dyDescent="0.25">
      <c r="A24" s="109" t="s">
        <v>429</v>
      </c>
      <c r="B24" s="110" t="s">
        <v>430</v>
      </c>
      <c r="C24" s="111">
        <v>807864</v>
      </c>
      <c r="D24" s="111">
        <v>3560676</v>
      </c>
    </row>
    <row r="25" spans="1:4" ht="51" x14ac:dyDescent="0.25">
      <c r="A25" s="109" t="s">
        <v>431</v>
      </c>
      <c r="B25" s="110" t="s">
        <v>432</v>
      </c>
      <c r="C25" s="111">
        <v>318752</v>
      </c>
      <c r="D25" s="111">
        <v>1157402</v>
      </c>
    </row>
    <row r="26" spans="1:4" ht="63.75" x14ac:dyDescent="0.25">
      <c r="A26" s="109" t="s">
        <v>433</v>
      </c>
      <c r="B26" s="110" t="s">
        <v>434</v>
      </c>
      <c r="C26" s="111">
        <v>437790</v>
      </c>
      <c r="D26" s="111">
        <v>1703542</v>
      </c>
    </row>
    <row r="27" spans="1:4" ht="63.75" x14ac:dyDescent="0.25">
      <c r="A27" s="109" t="s">
        <v>435</v>
      </c>
      <c r="B27" s="110" t="s">
        <v>436</v>
      </c>
      <c r="C27" s="111">
        <v>51322</v>
      </c>
      <c r="D27" s="111">
        <v>699732</v>
      </c>
    </row>
    <row r="28" spans="1:4" ht="63.75" x14ac:dyDescent="0.25">
      <c r="A28" s="109" t="s">
        <v>437</v>
      </c>
      <c r="B28" s="110" t="s">
        <v>438</v>
      </c>
      <c r="C28" s="111">
        <v>6465796</v>
      </c>
      <c r="D28" s="111">
        <v>7354982</v>
      </c>
    </row>
    <row r="29" spans="1:4" ht="114.75" x14ac:dyDescent="0.25">
      <c r="A29" s="109" t="s">
        <v>439</v>
      </c>
      <c r="B29" s="110" t="s">
        <v>440</v>
      </c>
      <c r="C29" s="111">
        <v>61063</v>
      </c>
      <c r="D29" s="111">
        <v>394525</v>
      </c>
    </row>
    <row r="30" spans="1:4" ht="51" x14ac:dyDescent="0.25">
      <c r="A30" s="109" t="s">
        <v>441</v>
      </c>
      <c r="B30" s="110" t="s">
        <v>442</v>
      </c>
      <c r="C30" s="111">
        <v>5151501</v>
      </c>
      <c r="D30" s="111">
        <v>5669511</v>
      </c>
    </row>
    <row r="31" spans="1:4" ht="51" x14ac:dyDescent="0.25">
      <c r="A31" s="109" t="s">
        <v>623</v>
      </c>
      <c r="B31" s="110" t="s">
        <v>624</v>
      </c>
      <c r="C31" s="111">
        <v>56501</v>
      </c>
      <c r="D31" s="111">
        <v>56501</v>
      </c>
    </row>
    <row r="32" spans="1:4" ht="63.75" x14ac:dyDescent="0.25">
      <c r="A32" s="109" t="s">
        <v>345</v>
      </c>
      <c r="B32" s="110" t="s">
        <v>625</v>
      </c>
      <c r="C32" s="111">
        <v>1038191</v>
      </c>
      <c r="D32" s="111">
        <v>1037762</v>
      </c>
    </row>
    <row r="33" spans="1:4" ht="63.75" x14ac:dyDescent="0.25">
      <c r="A33" s="109" t="s">
        <v>626</v>
      </c>
      <c r="B33" s="110" t="s">
        <v>627</v>
      </c>
      <c r="C33" s="111">
        <v>158540</v>
      </c>
      <c r="D33" s="111">
        <v>196683</v>
      </c>
    </row>
    <row r="34" spans="1:4" ht="76.5" x14ac:dyDescent="0.25">
      <c r="A34" s="109" t="s">
        <v>443</v>
      </c>
      <c r="B34" s="110" t="s">
        <v>444</v>
      </c>
      <c r="C34" s="111">
        <v>1700220</v>
      </c>
      <c r="D34" s="111">
        <v>1715270</v>
      </c>
    </row>
    <row r="35" spans="1:4" ht="102" x14ac:dyDescent="0.25">
      <c r="A35" s="109" t="s">
        <v>445</v>
      </c>
      <c r="B35" s="110" t="s">
        <v>446</v>
      </c>
      <c r="C35" s="111">
        <v>1700220</v>
      </c>
      <c r="D35" s="111">
        <v>1715270</v>
      </c>
    </row>
    <row r="36" spans="1:4" ht="51" x14ac:dyDescent="0.25">
      <c r="A36" s="112" t="s">
        <v>347</v>
      </c>
      <c r="B36" s="113" t="s">
        <v>447</v>
      </c>
      <c r="C36" s="114">
        <v>8973880</v>
      </c>
      <c r="D36" s="114">
        <v>12630928</v>
      </c>
    </row>
    <row r="37" spans="1:4" ht="63.75" x14ac:dyDescent="0.25">
      <c r="A37" s="109" t="s">
        <v>628</v>
      </c>
      <c r="B37" s="110" t="s">
        <v>629</v>
      </c>
      <c r="C37" s="111">
        <v>0</v>
      </c>
      <c r="D37" s="111">
        <v>12093</v>
      </c>
    </row>
    <row r="38" spans="1:4" ht="127.5" x14ac:dyDescent="0.25">
      <c r="A38" s="109" t="s">
        <v>630</v>
      </c>
      <c r="B38" s="110" t="s">
        <v>631</v>
      </c>
      <c r="C38" s="111">
        <v>0</v>
      </c>
      <c r="D38" s="111">
        <v>9522</v>
      </c>
    </row>
    <row r="39" spans="1:4" ht="76.5" x14ac:dyDescent="0.25">
      <c r="A39" s="109" t="s">
        <v>257</v>
      </c>
      <c r="B39" s="110" t="s">
        <v>632</v>
      </c>
      <c r="C39" s="111">
        <v>0</v>
      </c>
      <c r="D39" s="111">
        <v>2571</v>
      </c>
    </row>
    <row r="40" spans="1:4" ht="51" x14ac:dyDescent="0.25">
      <c r="A40" s="112" t="s">
        <v>633</v>
      </c>
      <c r="B40" s="113" t="s">
        <v>634</v>
      </c>
      <c r="C40" s="114">
        <v>0</v>
      </c>
      <c r="D40" s="114">
        <v>12093</v>
      </c>
    </row>
    <row r="41" spans="1:4" ht="25.5" x14ac:dyDescent="0.25">
      <c r="A41" s="109" t="s">
        <v>635</v>
      </c>
      <c r="B41" s="110" t="s">
        <v>636</v>
      </c>
      <c r="C41" s="111">
        <v>82278</v>
      </c>
      <c r="D41" s="111">
        <v>0</v>
      </c>
    </row>
    <row r="42" spans="1:4" ht="38.25" x14ac:dyDescent="0.25">
      <c r="A42" s="109" t="s">
        <v>637</v>
      </c>
      <c r="B42" s="110" t="s">
        <v>638</v>
      </c>
      <c r="C42" s="111">
        <v>82278</v>
      </c>
      <c r="D42" s="111">
        <v>0</v>
      </c>
    </row>
    <row r="43" spans="1:4" ht="25.5" x14ac:dyDescent="0.25">
      <c r="A43" s="109" t="s">
        <v>448</v>
      </c>
      <c r="B43" s="110" t="s">
        <v>449</v>
      </c>
      <c r="C43" s="111">
        <v>961</v>
      </c>
      <c r="D43" s="111">
        <v>1000</v>
      </c>
    </row>
    <row r="44" spans="1:4" ht="63.75" x14ac:dyDescent="0.25">
      <c r="A44" s="109" t="s">
        <v>639</v>
      </c>
      <c r="B44" s="110" t="s">
        <v>640</v>
      </c>
      <c r="C44" s="111">
        <v>8138000</v>
      </c>
      <c r="D44" s="111">
        <v>7104616</v>
      </c>
    </row>
    <row r="45" spans="1:4" ht="38.25" x14ac:dyDescent="0.25">
      <c r="A45" s="112" t="s">
        <v>358</v>
      </c>
      <c r="B45" s="113" t="s">
        <v>450</v>
      </c>
      <c r="C45" s="114">
        <v>8221239</v>
      </c>
      <c r="D45" s="114">
        <v>7105616</v>
      </c>
    </row>
    <row r="46" spans="1:4" ht="25.5" x14ac:dyDescent="0.25">
      <c r="A46" s="112" t="s">
        <v>451</v>
      </c>
      <c r="B46" s="113" t="s">
        <v>452</v>
      </c>
      <c r="C46" s="114">
        <v>17195119</v>
      </c>
      <c r="D46" s="114">
        <v>19748637</v>
      </c>
    </row>
    <row r="47" spans="1:4" ht="51" x14ac:dyDescent="0.25">
      <c r="A47" s="109" t="s">
        <v>263</v>
      </c>
      <c r="B47" s="110" t="s">
        <v>641</v>
      </c>
      <c r="C47" s="111">
        <v>0</v>
      </c>
      <c r="D47" s="111">
        <v>303830</v>
      </c>
    </row>
    <row r="48" spans="1:4" ht="89.25" x14ac:dyDescent="0.25">
      <c r="A48" s="109" t="s">
        <v>265</v>
      </c>
      <c r="B48" s="110" t="s">
        <v>642</v>
      </c>
      <c r="C48" s="111">
        <v>247500</v>
      </c>
      <c r="D48" s="111">
        <v>0</v>
      </c>
    </row>
    <row r="49" spans="1:4" ht="51" x14ac:dyDescent="0.25">
      <c r="A49" s="112" t="s">
        <v>643</v>
      </c>
      <c r="B49" s="113" t="s">
        <v>644</v>
      </c>
      <c r="C49" s="114">
        <v>247500</v>
      </c>
      <c r="D49" s="114">
        <v>303830</v>
      </c>
    </row>
    <row r="50" spans="1:4" ht="38.25" x14ac:dyDescent="0.25">
      <c r="A50" s="112" t="s">
        <v>645</v>
      </c>
      <c r="B50" s="113" t="s">
        <v>646</v>
      </c>
      <c r="C50" s="114">
        <v>247500</v>
      </c>
      <c r="D50" s="114">
        <v>303830</v>
      </c>
    </row>
    <row r="51" spans="1:4" ht="25.5" x14ac:dyDescent="0.25">
      <c r="A51" s="112" t="s">
        <v>453</v>
      </c>
      <c r="B51" s="113" t="s">
        <v>454</v>
      </c>
      <c r="C51" s="114">
        <v>919943748</v>
      </c>
      <c r="D51" s="114">
        <v>960125290</v>
      </c>
    </row>
    <row r="52" spans="1:4" ht="25.5" x14ac:dyDescent="0.25">
      <c r="A52" s="109" t="s">
        <v>455</v>
      </c>
      <c r="B52" s="110" t="s">
        <v>456</v>
      </c>
      <c r="C52" s="111">
        <v>855544220</v>
      </c>
      <c r="D52" s="111">
        <v>855544220</v>
      </c>
    </row>
    <row r="53" spans="1:4" ht="51" x14ac:dyDescent="0.25">
      <c r="A53" s="109" t="s">
        <v>266</v>
      </c>
      <c r="B53" s="110" t="s">
        <v>457</v>
      </c>
      <c r="C53" s="111">
        <v>29062472</v>
      </c>
      <c r="D53" s="111">
        <v>29062472</v>
      </c>
    </row>
    <row r="54" spans="1:4" ht="63.75" x14ac:dyDescent="0.25">
      <c r="A54" s="112" t="s">
        <v>362</v>
      </c>
      <c r="B54" s="113" t="s">
        <v>458</v>
      </c>
      <c r="C54" s="114">
        <v>29062472</v>
      </c>
      <c r="D54" s="114">
        <v>29062472</v>
      </c>
    </row>
    <row r="55" spans="1:4" ht="25.5" x14ac:dyDescent="0.25">
      <c r="A55" s="109" t="s">
        <v>459</v>
      </c>
      <c r="B55" s="110" t="s">
        <v>460</v>
      </c>
      <c r="C55" s="111">
        <v>6320477</v>
      </c>
      <c r="D55" s="111">
        <v>26946098</v>
      </c>
    </row>
    <row r="56" spans="1:4" ht="25.5" x14ac:dyDescent="0.25">
      <c r="A56" s="109" t="s">
        <v>267</v>
      </c>
      <c r="B56" s="110" t="s">
        <v>461</v>
      </c>
      <c r="C56" s="111">
        <v>20625621</v>
      </c>
      <c r="D56" s="111">
        <v>37666151</v>
      </c>
    </row>
    <row r="57" spans="1:4" ht="25.5" x14ac:dyDescent="0.25">
      <c r="A57" s="112" t="s">
        <v>462</v>
      </c>
      <c r="B57" s="113" t="s">
        <v>463</v>
      </c>
      <c r="C57" s="114">
        <v>911552790</v>
      </c>
      <c r="D57" s="114">
        <v>949218941</v>
      </c>
    </row>
    <row r="58" spans="1:4" ht="51" x14ac:dyDescent="0.25">
      <c r="A58" s="109" t="s">
        <v>268</v>
      </c>
      <c r="B58" s="110" t="s">
        <v>647</v>
      </c>
      <c r="C58" s="111">
        <v>728571</v>
      </c>
      <c r="D58" s="111">
        <v>1369081</v>
      </c>
    </row>
    <row r="59" spans="1:4" ht="76.5" x14ac:dyDescent="0.25">
      <c r="A59" s="109" t="s">
        <v>269</v>
      </c>
      <c r="B59" s="110" t="s">
        <v>648</v>
      </c>
      <c r="C59" s="111">
        <v>0</v>
      </c>
      <c r="D59" s="111">
        <v>30554</v>
      </c>
    </row>
    <row r="60" spans="1:4" ht="51" x14ac:dyDescent="0.25">
      <c r="A60" s="109" t="s">
        <v>464</v>
      </c>
      <c r="B60" s="110" t="s">
        <v>465</v>
      </c>
      <c r="C60" s="111">
        <v>1290498</v>
      </c>
      <c r="D60" s="111">
        <v>1718630</v>
      </c>
    </row>
    <row r="61" spans="1:4" ht="63.75" x14ac:dyDescent="0.25">
      <c r="A61" s="109" t="s">
        <v>576</v>
      </c>
      <c r="B61" s="110" t="s">
        <v>649</v>
      </c>
      <c r="C61" s="111">
        <v>2</v>
      </c>
      <c r="D61" s="111">
        <v>75002</v>
      </c>
    </row>
    <row r="62" spans="1:4" ht="76.5" x14ac:dyDescent="0.25">
      <c r="A62" s="109" t="s">
        <v>363</v>
      </c>
      <c r="B62" s="110" t="s">
        <v>466</v>
      </c>
      <c r="C62" s="111">
        <v>1153808</v>
      </c>
      <c r="D62" s="111">
        <v>953808</v>
      </c>
    </row>
    <row r="63" spans="1:4" ht="51" x14ac:dyDescent="0.25">
      <c r="A63" s="109" t="s">
        <v>467</v>
      </c>
      <c r="B63" s="110" t="s">
        <v>468</v>
      </c>
      <c r="C63" s="111">
        <v>0</v>
      </c>
      <c r="D63" s="111">
        <v>17</v>
      </c>
    </row>
    <row r="64" spans="1:4" ht="51" x14ac:dyDescent="0.25">
      <c r="A64" s="109" t="s">
        <v>366</v>
      </c>
      <c r="B64" s="110" t="s">
        <v>469</v>
      </c>
      <c r="C64" s="111">
        <v>821687</v>
      </c>
      <c r="D64" s="111">
        <v>1293850</v>
      </c>
    </row>
    <row r="65" spans="1:4" ht="76.5" x14ac:dyDescent="0.25">
      <c r="A65" s="109" t="s">
        <v>368</v>
      </c>
      <c r="B65" s="110" t="s">
        <v>650</v>
      </c>
      <c r="C65" s="111">
        <v>1040650</v>
      </c>
      <c r="D65" s="111">
        <v>0</v>
      </c>
    </row>
    <row r="66" spans="1:4" ht="51" x14ac:dyDescent="0.25">
      <c r="A66" s="112" t="s">
        <v>470</v>
      </c>
      <c r="B66" s="113" t="s">
        <v>471</v>
      </c>
      <c r="C66" s="114">
        <v>5035216</v>
      </c>
      <c r="D66" s="114">
        <v>5440942</v>
      </c>
    </row>
    <row r="67" spans="1:4" ht="51" x14ac:dyDescent="0.25">
      <c r="A67" s="109" t="s">
        <v>651</v>
      </c>
      <c r="B67" s="110" t="s">
        <v>652</v>
      </c>
      <c r="C67" s="111">
        <v>2</v>
      </c>
      <c r="D67" s="111">
        <v>2</v>
      </c>
    </row>
    <row r="68" spans="1:4" ht="76.5" x14ac:dyDescent="0.25">
      <c r="A68" s="109" t="s">
        <v>653</v>
      </c>
      <c r="B68" s="110" t="s">
        <v>654</v>
      </c>
      <c r="C68" s="111">
        <v>0</v>
      </c>
      <c r="D68" s="111">
        <v>11780</v>
      </c>
    </row>
    <row r="69" spans="1:4" ht="76.5" x14ac:dyDescent="0.25">
      <c r="A69" s="109" t="s">
        <v>472</v>
      </c>
      <c r="B69" s="110" t="s">
        <v>473</v>
      </c>
      <c r="C69" s="111">
        <v>1514944</v>
      </c>
      <c r="D69" s="111">
        <v>1785577</v>
      </c>
    </row>
    <row r="70" spans="1:4" ht="89.25" x14ac:dyDescent="0.25">
      <c r="A70" s="109" t="s">
        <v>474</v>
      </c>
      <c r="B70" s="110" t="s">
        <v>475</v>
      </c>
      <c r="C70" s="111">
        <v>1514944</v>
      </c>
      <c r="D70" s="111">
        <v>1785577</v>
      </c>
    </row>
    <row r="71" spans="1:4" ht="51" x14ac:dyDescent="0.25">
      <c r="A71" s="112" t="s">
        <v>476</v>
      </c>
      <c r="B71" s="113" t="s">
        <v>477</v>
      </c>
      <c r="C71" s="114">
        <v>1514946</v>
      </c>
      <c r="D71" s="114">
        <v>1797359</v>
      </c>
    </row>
    <row r="72" spans="1:4" ht="38.25" x14ac:dyDescent="0.25">
      <c r="A72" s="109" t="s">
        <v>478</v>
      </c>
      <c r="B72" s="110" t="s">
        <v>479</v>
      </c>
      <c r="C72" s="111">
        <v>9470</v>
      </c>
      <c r="D72" s="111">
        <v>1980629</v>
      </c>
    </row>
    <row r="73" spans="1:4" ht="51" x14ac:dyDescent="0.25">
      <c r="A73" s="112" t="s">
        <v>480</v>
      </c>
      <c r="B73" s="113" t="s">
        <v>481</v>
      </c>
      <c r="C73" s="114">
        <v>9470</v>
      </c>
      <c r="D73" s="114">
        <v>1980629</v>
      </c>
    </row>
    <row r="74" spans="1:4" ht="38.25" x14ac:dyDescent="0.25">
      <c r="A74" s="112" t="s">
        <v>283</v>
      </c>
      <c r="B74" s="113" t="s">
        <v>482</v>
      </c>
      <c r="C74" s="114">
        <v>6559632</v>
      </c>
      <c r="D74" s="114">
        <v>9218930</v>
      </c>
    </row>
    <row r="75" spans="1:4" ht="38.25" x14ac:dyDescent="0.25">
      <c r="A75" s="109" t="s">
        <v>483</v>
      </c>
      <c r="B75" s="110" t="s">
        <v>484</v>
      </c>
      <c r="C75" s="111">
        <v>1831326</v>
      </c>
      <c r="D75" s="111">
        <v>1687419</v>
      </c>
    </row>
    <row r="76" spans="1:4" ht="38.25" x14ac:dyDescent="0.25">
      <c r="A76" s="112" t="s">
        <v>485</v>
      </c>
      <c r="B76" s="113" t="s">
        <v>486</v>
      </c>
      <c r="C76" s="114">
        <v>1831326</v>
      </c>
      <c r="D76" s="114">
        <v>1687419</v>
      </c>
    </row>
    <row r="77" spans="1:4" ht="38.25" x14ac:dyDescent="0.25">
      <c r="A77" s="112" t="s">
        <v>487</v>
      </c>
      <c r="B77" s="113" t="s">
        <v>488</v>
      </c>
      <c r="C77" s="114">
        <v>919943748</v>
      </c>
      <c r="D77" s="114">
        <v>960125290</v>
      </c>
    </row>
  </sheetData>
  <mergeCells count="1">
    <mergeCell ref="A6:D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zoomScaleNormal="100" workbookViewId="0">
      <selection activeCell="J20" sqref="J20"/>
    </sheetView>
  </sheetViews>
  <sheetFormatPr defaultRowHeight="15" x14ac:dyDescent="0.25"/>
  <cols>
    <col min="3" max="3" width="21.42578125" customWidth="1"/>
    <col min="5" max="5" width="16" customWidth="1"/>
    <col min="6" max="6" width="5.85546875" customWidth="1"/>
    <col min="8" max="8" width="26" customWidth="1"/>
    <col min="9" max="9" width="6.7109375" customWidth="1"/>
    <col min="10" max="10" width="18.28515625" customWidth="1"/>
  </cols>
  <sheetData>
    <row r="1" spans="1:10" x14ac:dyDescent="0.25">
      <c r="A1" s="255" t="s">
        <v>489</v>
      </c>
      <c r="B1" s="255"/>
      <c r="C1" s="255"/>
      <c r="D1" s="255"/>
      <c r="E1" s="255"/>
      <c r="F1" s="255"/>
      <c r="G1" s="255"/>
      <c r="H1" s="255"/>
      <c r="I1" s="52"/>
      <c r="J1" s="52"/>
    </row>
    <row r="3" spans="1:10" ht="15.75" x14ac:dyDescent="0.25">
      <c r="A3" s="256" t="s">
        <v>197</v>
      </c>
      <c r="B3" s="256"/>
      <c r="C3" s="257"/>
      <c r="D3" s="257"/>
      <c r="E3" s="257"/>
      <c r="F3" s="257"/>
      <c r="G3" s="257"/>
      <c r="H3" s="257"/>
      <c r="I3" s="257"/>
      <c r="J3" s="257"/>
    </row>
    <row r="4" spans="1:10" ht="15.75" x14ac:dyDescent="0.25">
      <c r="A4" s="47"/>
      <c r="B4" s="47"/>
      <c r="C4" s="47"/>
      <c r="D4" s="47"/>
      <c r="E4" s="47"/>
      <c r="F4" s="47"/>
      <c r="G4" s="47"/>
      <c r="H4" s="47"/>
      <c r="I4" s="258" t="s">
        <v>108</v>
      </c>
      <c r="J4" s="258"/>
    </row>
    <row r="5" spans="1:10" ht="15.75" x14ac:dyDescent="0.25">
      <c r="A5" s="259" t="s">
        <v>196</v>
      </c>
      <c r="B5" s="259"/>
      <c r="C5" s="259"/>
      <c r="D5" s="259"/>
      <c r="E5" s="259"/>
      <c r="F5" s="259" t="s">
        <v>198</v>
      </c>
      <c r="G5" s="259"/>
      <c r="H5" s="259"/>
      <c r="I5" s="259"/>
      <c r="J5" s="259"/>
    </row>
    <row r="6" spans="1:10" ht="15.75" x14ac:dyDescent="0.25">
      <c r="A6" s="254" t="s">
        <v>199</v>
      </c>
      <c r="B6" s="254"/>
      <c r="C6" s="254"/>
      <c r="D6" s="254"/>
      <c r="E6" s="254"/>
      <c r="F6" s="254" t="s">
        <v>200</v>
      </c>
      <c r="G6" s="254"/>
      <c r="H6" s="254"/>
      <c r="I6" s="254"/>
      <c r="J6" s="254"/>
    </row>
    <row r="7" spans="1:10" x14ac:dyDescent="0.25">
      <c r="A7" s="253"/>
      <c r="B7" s="253" t="s">
        <v>15</v>
      </c>
      <c r="C7" s="253" t="s">
        <v>16</v>
      </c>
      <c r="D7" s="253" t="s">
        <v>24</v>
      </c>
      <c r="E7" s="253" t="s">
        <v>175</v>
      </c>
      <c r="F7" s="253"/>
      <c r="G7" s="253" t="s">
        <v>15</v>
      </c>
      <c r="H7" s="253" t="s">
        <v>16</v>
      </c>
      <c r="I7" s="253" t="s">
        <v>24</v>
      </c>
      <c r="J7" s="253" t="s">
        <v>175</v>
      </c>
    </row>
    <row r="8" spans="1:10" x14ac:dyDescent="0.25">
      <c r="A8" s="253"/>
      <c r="B8" s="253"/>
      <c r="C8" s="253"/>
      <c r="D8" s="253"/>
      <c r="E8" s="253"/>
      <c r="F8" s="253"/>
      <c r="G8" s="253"/>
      <c r="H8" s="253"/>
      <c r="I8" s="253"/>
      <c r="J8" s="253"/>
    </row>
    <row r="9" spans="1:10" ht="42.75" customHeight="1" x14ac:dyDescent="0.25">
      <c r="A9" s="53" t="s">
        <v>201</v>
      </c>
      <c r="B9" s="53" t="s">
        <v>20</v>
      </c>
      <c r="C9" s="12" t="s">
        <v>44</v>
      </c>
      <c r="D9" s="13" t="s">
        <v>45</v>
      </c>
      <c r="E9" s="40">
        <f>'10.melléklet pénzügyi mérleg'!D9</f>
        <v>75169923</v>
      </c>
      <c r="F9" s="53" t="s">
        <v>201</v>
      </c>
      <c r="G9" s="53" t="s">
        <v>20</v>
      </c>
      <c r="H9" s="12" t="s">
        <v>28</v>
      </c>
      <c r="I9" s="13" t="s">
        <v>29</v>
      </c>
      <c r="J9" s="54">
        <f>'10.melléklet pénzügyi mérleg'!H9</f>
        <v>26772188</v>
      </c>
    </row>
    <row r="10" spans="1:10" ht="32.1" customHeight="1" x14ac:dyDescent="0.25">
      <c r="A10" s="53"/>
      <c r="B10" s="53" t="s">
        <v>21</v>
      </c>
      <c r="C10" s="12" t="s">
        <v>47</v>
      </c>
      <c r="D10" s="13" t="s">
        <v>48</v>
      </c>
      <c r="E10" s="40">
        <f>'10.melléklet pénzügyi mérleg'!D10</f>
        <v>14089821</v>
      </c>
      <c r="F10" s="53"/>
      <c r="G10" s="53" t="s">
        <v>21</v>
      </c>
      <c r="H10" s="12" t="s">
        <v>30</v>
      </c>
      <c r="I10" s="13" t="s">
        <v>31</v>
      </c>
      <c r="J10" s="54">
        <f>'10.melléklet pénzügyi mérleg'!H10</f>
        <v>5975056</v>
      </c>
    </row>
    <row r="11" spans="1:10" ht="26.25" customHeight="1" x14ac:dyDescent="0.25">
      <c r="A11" s="53"/>
      <c r="B11" s="53" t="s">
        <v>32</v>
      </c>
      <c r="C11" s="12" t="s">
        <v>50</v>
      </c>
      <c r="D11" s="13" t="s">
        <v>51</v>
      </c>
      <c r="E11" s="40">
        <f>'10.melléklet pénzügyi mérleg'!D11</f>
        <v>40226275</v>
      </c>
      <c r="F11" s="53"/>
      <c r="G11" s="53" t="s">
        <v>32</v>
      </c>
      <c r="H11" s="12" t="s">
        <v>33</v>
      </c>
      <c r="I11" s="13" t="s">
        <v>34</v>
      </c>
      <c r="J11" s="54">
        <f>'10.melléklet pénzügyi mérleg'!H11</f>
        <v>42021165</v>
      </c>
    </row>
    <row r="12" spans="1:10" ht="32.1" customHeight="1" x14ac:dyDescent="0.25">
      <c r="A12" s="53"/>
      <c r="B12" s="53" t="s">
        <v>35</v>
      </c>
      <c r="C12" s="12" t="s">
        <v>53</v>
      </c>
      <c r="D12" s="13" t="s">
        <v>54</v>
      </c>
      <c r="E12" s="40">
        <f>'10.melléklet pénzügyi mérleg'!D12</f>
        <v>0</v>
      </c>
      <c r="F12" s="53"/>
      <c r="G12" s="53" t="s">
        <v>35</v>
      </c>
      <c r="H12" s="15" t="s">
        <v>36</v>
      </c>
      <c r="I12" s="13" t="s">
        <v>37</v>
      </c>
      <c r="J12" s="39">
        <f>'10.melléklet pénzügyi mérleg'!H12</f>
        <v>3224004</v>
      </c>
    </row>
    <row r="13" spans="1:10" ht="23.25" customHeight="1" x14ac:dyDescent="0.25">
      <c r="A13" s="53"/>
      <c r="B13" s="53" t="s">
        <v>38</v>
      </c>
      <c r="C13" s="53" t="s">
        <v>209</v>
      </c>
      <c r="D13" s="53" t="s">
        <v>181</v>
      </c>
      <c r="E13" s="55">
        <f>'10.melléklet pénzügyi mérleg'!D19</f>
        <v>41263577</v>
      </c>
      <c r="F13" s="53"/>
      <c r="G13" s="53" t="s">
        <v>38</v>
      </c>
      <c r="H13" s="17" t="s">
        <v>39</v>
      </c>
      <c r="I13" s="13" t="s">
        <v>40</v>
      </c>
      <c r="J13" s="39">
        <f>'10.melléklet pénzügyi mérleg'!H13</f>
        <v>31481701</v>
      </c>
    </row>
    <row r="14" spans="1:10" ht="24" customHeight="1" x14ac:dyDescent="0.25">
      <c r="A14" s="53"/>
      <c r="B14" s="53" t="s">
        <v>41</v>
      </c>
      <c r="C14" s="53"/>
      <c r="D14" s="53"/>
      <c r="E14" s="55"/>
      <c r="F14" s="53"/>
      <c r="G14" s="53" t="s">
        <v>41</v>
      </c>
      <c r="H14" s="17" t="s">
        <v>5</v>
      </c>
      <c r="I14" s="13" t="s">
        <v>183</v>
      </c>
      <c r="J14" s="39">
        <f>'10.melléklet pénzügyi mérleg'!H19</f>
        <v>1514944</v>
      </c>
    </row>
    <row r="15" spans="1:10" ht="32.1" customHeight="1" x14ac:dyDescent="0.25">
      <c r="A15" s="53"/>
      <c r="B15" s="53"/>
      <c r="C15" s="56" t="s">
        <v>202</v>
      </c>
      <c r="D15" s="57"/>
      <c r="E15" s="58">
        <f>SUM(E9:E13)</f>
        <v>170749596</v>
      </c>
      <c r="F15" s="53"/>
      <c r="G15" s="53" t="s">
        <v>41</v>
      </c>
      <c r="H15" s="56" t="s">
        <v>203</v>
      </c>
      <c r="I15" s="57"/>
      <c r="J15" s="59">
        <f>SUM(J9:J14)</f>
        <v>110989058</v>
      </c>
    </row>
    <row r="16" spans="1:10" ht="18.75" customHeight="1" x14ac:dyDescent="0.25">
      <c r="A16" s="60" t="s">
        <v>204</v>
      </c>
      <c r="B16" s="60"/>
      <c r="C16" s="60"/>
      <c r="D16" s="60"/>
      <c r="E16" s="58"/>
      <c r="F16" s="60" t="s">
        <v>205</v>
      </c>
      <c r="G16" s="60"/>
      <c r="H16" s="60"/>
      <c r="I16" s="60"/>
      <c r="J16" s="59"/>
    </row>
    <row r="17" spans="1:10" ht="42" customHeight="1" x14ac:dyDescent="0.25">
      <c r="A17" s="53" t="s">
        <v>206</v>
      </c>
      <c r="B17" s="53" t="s">
        <v>43</v>
      </c>
      <c r="C17" s="12" t="s">
        <v>69</v>
      </c>
      <c r="D17" s="13" t="s">
        <v>70</v>
      </c>
      <c r="E17" s="40">
        <f>'10.melléklet pénzügyi mérleg'!D15</f>
        <v>45363091</v>
      </c>
      <c r="F17" s="53" t="s">
        <v>206</v>
      </c>
      <c r="G17" s="53" t="s">
        <v>43</v>
      </c>
      <c r="H17" s="12" t="s">
        <v>58</v>
      </c>
      <c r="I17" s="13" t="s">
        <v>59</v>
      </c>
      <c r="J17" s="39">
        <f>'10.melléklet pénzügyi mérleg'!H15</f>
        <v>1775573</v>
      </c>
    </row>
    <row r="18" spans="1:10" ht="21.75" customHeight="1" x14ac:dyDescent="0.25">
      <c r="A18" s="53"/>
      <c r="B18" s="53" t="s">
        <v>46</v>
      </c>
      <c r="C18" s="12" t="s">
        <v>72</v>
      </c>
      <c r="D18" s="13" t="s">
        <v>73</v>
      </c>
      <c r="E18" s="40">
        <f>'10.melléklet pénzügyi mérleg'!D16</f>
        <v>85090</v>
      </c>
      <c r="F18" s="53"/>
      <c r="G18" s="53" t="s">
        <v>46</v>
      </c>
      <c r="H18" s="12" t="s">
        <v>61</v>
      </c>
      <c r="I18" s="13" t="s">
        <v>62</v>
      </c>
      <c r="J18" s="39">
        <f>'10.melléklet pénzügyi mérleg'!H16</f>
        <v>25783150</v>
      </c>
    </row>
    <row r="19" spans="1:10" ht="32.1" customHeight="1" x14ac:dyDescent="0.25">
      <c r="A19" s="53"/>
      <c r="B19" s="53" t="s">
        <v>49</v>
      </c>
      <c r="C19" s="12" t="s">
        <v>74</v>
      </c>
      <c r="D19" s="13" t="s">
        <v>75</v>
      </c>
      <c r="E19" s="40">
        <f>'10.melléklet pénzügyi mérleg'!D17</f>
        <v>297400</v>
      </c>
      <c r="F19" s="53"/>
      <c r="G19" s="53" t="s">
        <v>49</v>
      </c>
      <c r="H19" s="17" t="s">
        <v>64</v>
      </c>
      <c r="I19" s="13" t="s">
        <v>65</v>
      </c>
      <c r="J19" s="39">
        <f>'10.melléklet pénzügyi mérleg'!H17</f>
        <v>0</v>
      </c>
    </row>
    <row r="20" spans="1:10" ht="18.75" customHeight="1" x14ac:dyDescent="0.25">
      <c r="A20" s="53"/>
      <c r="B20" s="53" t="s">
        <v>63</v>
      </c>
      <c r="C20" s="56" t="s">
        <v>207</v>
      </c>
      <c r="D20" s="57"/>
      <c r="E20" s="58">
        <f>SUM(E17:E19)</f>
        <v>45745581</v>
      </c>
      <c r="F20" s="53"/>
      <c r="G20" s="53" t="s">
        <v>63</v>
      </c>
      <c r="H20" s="56" t="s">
        <v>208</v>
      </c>
      <c r="I20" s="57"/>
      <c r="J20" s="59">
        <f>SUM(J17:J19)</f>
        <v>27558723</v>
      </c>
    </row>
    <row r="22" spans="1:10" x14ac:dyDescent="0.25">
      <c r="C22" s="61" t="s">
        <v>22</v>
      </c>
      <c r="E22" s="62">
        <f>E15+E20</f>
        <v>216495177</v>
      </c>
      <c r="J22" s="62">
        <f>J15+J20</f>
        <v>138547781</v>
      </c>
    </row>
  </sheetData>
  <mergeCells count="17">
    <mergeCell ref="A6:E6"/>
    <mergeCell ref="F6:J6"/>
    <mergeCell ref="A1:H1"/>
    <mergeCell ref="A3:J3"/>
    <mergeCell ref="I4:J4"/>
    <mergeCell ref="A5:E5"/>
    <mergeCell ref="F5:J5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2" zoomScaleNormal="100" workbookViewId="0">
      <selection activeCell="C21" sqref="C21"/>
    </sheetView>
  </sheetViews>
  <sheetFormatPr defaultRowHeight="15" x14ac:dyDescent="0.25"/>
  <cols>
    <col min="2" max="2" width="33.42578125" customWidth="1"/>
    <col min="3" max="3" width="16.7109375" customWidth="1"/>
  </cols>
  <sheetData>
    <row r="1" spans="1:3" x14ac:dyDescent="0.25">
      <c r="A1" s="255" t="s">
        <v>490</v>
      </c>
      <c r="B1" s="255"/>
      <c r="C1" s="255"/>
    </row>
    <row r="2" spans="1:3" x14ac:dyDescent="0.25">
      <c r="A2" s="5"/>
      <c r="B2" s="5"/>
      <c r="C2" s="5"/>
    </row>
    <row r="3" spans="1:3" ht="56.25" customHeight="1" x14ac:dyDescent="0.25">
      <c r="A3" s="251" t="s">
        <v>210</v>
      </c>
      <c r="B3" s="251"/>
      <c r="C3" s="251"/>
    </row>
    <row r="4" spans="1:3" x14ac:dyDescent="0.25">
      <c r="A4" s="5"/>
      <c r="B4" s="5"/>
      <c r="C4" s="5"/>
    </row>
    <row r="5" spans="1:3" x14ac:dyDescent="0.25">
      <c r="A5" s="5"/>
      <c r="B5" s="5"/>
      <c r="C5" s="5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x14ac:dyDescent="0.25">
      <c r="A8" s="36" t="s">
        <v>15</v>
      </c>
      <c r="B8" s="63" t="s">
        <v>16</v>
      </c>
      <c r="C8" s="63" t="s">
        <v>211</v>
      </c>
    </row>
    <row r="9" spans="1:3" x14ac:dyDescent="0.25">
      <c r="A9" s="36" t="s">
        <v>17</v>
      </c>
      <c r="B9" s="63" t="s">
        <v>18</v>
      </c>
      <c r="C9" s="63" t="s">
        <v>19</v>
      </c>
    </row>
    <row r="10" spans="1:3" ht="44.25" customHeight="1" x14ac:dyDescent="0.25">
      <c r="A10" s="7" t="s">
        <v>20</v>
      </c>
      <c r="B10" s="38" t="s">
        <v>212</v>
      </c>
      <c r="C10" s="64">
        <f>'1.mekll költségvetési bevétel'!E26+'1.mekll költségvetési bevétel'!E29-'1.mekll költségvetési bevétel'!E34</f>
        <v>9424135</v>
      </c>
    </row>
    <row r="11" spans="1:3" ht="64.5" customHeight="1" x14ac:dyDescent="0.25">
      <c r="A11" s="7" t="s">
        <v>21</v>
      </c>
      <c r="B11" s="38" t="s">
        <v>213</v>
      </c>
      <c r="C11" s="64">
        <f>'1.mekll költségvetési bevétel'!E38</f>
        <v>522842</v>
      </c>
    </row>
    <row r="12" spans="1:3" ht="24" customHeight="1" x14ac:dyDescent="0.25">
      <c r="A12" s="7" t="s">
        <v>32</v>
      </c>
      <c r="B12" s="38" t="s">
        <v>214</v>
      </c>
      <c r="C12" s="64">
        <v>0</v>
      </c>
    </row>
    <row r="13" spans="1:3" ht="60" customHeight="1" x14ac:dyDescent="0.25">
      <c r="A13" s="7" t="s">
        <v>35</v>
      </c>
      <c r="B13" s="38" t="s">
        <v>215</v>
      </c>
      <c r="C13" s="64">
        <f>'1.mekll költségvetési bevétel'!E40</f>
        <v>16678022</v>
      </c>
    </row>
    <row r="14" spans="1:3" ht="54" customHeight="1" x14ac:dyDescent="0.25">
      <c r="A14" s="7" t="s">
        <v>38</v>
      </c>
      <c r="B14" s="38" t="s">
        <v>216</v>
      </c>
      <c r="C14" s="64">
        <v>0</v>
      </c>
    </row>
    <row r="15" spans="1:3" ht="35.25" customHeight="1" x14ac:dyDescent="0.25">
      <c r="A15" s="7" t="s">
        <v>41</v>
      </c>
      <c r="B15" s="38" t="s">
        <v>217</v>
      </c>
      <c r="C15" s="64">
        <v>0</v>
      </c>
    </row>
    <row r="16" spans="1:3" ht="32.1" customHeight="1" x14ac:dyDescent="0.25">
      <c r="A16" s="37" t="s">
        <v>43</v>
      </c>
      <c r="B16" s="65" t="s">
        <v>218</v>
      </c>
      <c r="C16" s="66">
        <f>SUM(C10:C15)</f>
        <v>26624999</v>
      </c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</sheetData>
  <mergeCells count="2">
    <mergeCell ref="A1:C1"/>
    <mergeCell ref="A3:C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opLeftCell="A34" workbookViewId="0">
      <selection activeCell="I23" sqref="I23"/>
    </sheetView>
  </sheetViews>
  <sheetFormatPr defaultRowHeight="15" x14ac:dyDescent="0.25"/>
  <cols>
    <col min="2" max="2" width="36.42578125" customWidth="1"/>
    <col min="3" max="3" width="21.7109375" customWidth="1"/>
    <col min="4" max="4" width="13.85546875" customWidth="1"/>
    <col min="5" max="5" width="13.140625" customWidth="1"/>
  </cols>
  <sheetData>
    <row r="2" spans="1:3" x14ac:dyDescent="0.25">
      <c r="A2" t="s">
        <v>491</v>
      </c>
    </row>
    <row r="5" spans="1:3" ht="15" customHeight="1" x14ac:dyDescent="0.25">
      <c r="A5" s="242" t="s">
        <v>492</v>
      </c>
      <c r="B5" s="228"/>
      <c r="C5" s="228"/>
    </row>
    <row r="6" spans="1:3" x14ac:dyDescent="0.25">
      <c r="A6" s="118" t="s">
        <v>225</v>
      </c>
      <c r="B6" s="118" t="s">
        <v>16</v>
      </c>
      <c r="C6" s="118" t="s">
        <v>77</v>
      </c>
    </row>
    <row r="7" spans="1:3" x14ac:dyDescent="0.25">
      <c r="A7" s="118">
        <v>1</v>
      </c>
      <c r="B7" s="118">
        <v>2</v>
      </c>
      <c r="C7" s="118">
        <v>3</v>
      </c>
    </row>
    <row r="8" spans="1:3" ht="24.95" customHeight="1" x14ac:dyDescent="0.25">
      <c r="A8" s="109" t="s">
        <v>228</v>
      </c>
      <c r="B8" s="110" t="s">
        <v>493</v>
      </c>
      <c r="C8" s="111">
        <v>175231600</v>
      </c>
    </row>
    <row r="9" spans="1:3" ht="24.95" customHeight="1" x14ac:dyDescent="0.25">
      <c r="A9" s="109" t="s">
        <v>230</v>
      </c>
      <c r="B9" s="110" t="s">
        <v>494</v>
      </c>
      <c r="C9" s="111">
        <v>137032837</v>
      </c>
    </row>
    <row r="10" spans="1:3" ht="24.95" customHeight="1" x14ac:dyDescent="0.25">
      <c r="A10" s="112" t="s">
        <v>232</v>
      </c>
      <c r="B10" s="113" t="s">
        <v>495</v>
      </c>
      <c r="C10" s="114">
        <v>38198763</v>
      </c>
    </row>
    <row r="11" spans="1:3" ht="24.95" customHeight="1" x14ac:dyDescent="0.25">
      <c r="A11" s="109" t="s">
        <v>234</v>
      </c>
      <c r="B11" s="110" t="s">
        <v>496</v>
      </c>
      <c r="C11" s="111">
        <v>41263577</v>
      </c>
    </row>
    <row r="12" spans="1:3" ht="24.95" customHeight="1" x14ac:dyDescent="0.25">
      <c r="A12" s="109" t="s">
        <v>236</v>
      </c>
      <c r="B12" s="110" t="s">
        <v>497</v>
      </c>
      <c r="C12" s="111">
        <v>1514944</v>
      </c>
    </row>
    <row r="13" spans="1:3" ht="24.95" customHeight="1" x14ac:dyDescent="0.25">
      <c r="A13" s="112" t="s">
        <v>237</v>
      </c>
      <c r="B13" s="113" t="s">
        <v>498</v>
      </c>
      <c r="C13" s="114">
        <v>39748633</v>
      </c>
    </row>
    <row r="14" spans="1:3" ht="24.95" customHeight="1" x14ac:dyDescent="0.25">
      <c r="A14" s="112" t="s">
        <v>239</v>
      </c>
      <c r="B14" s="113" t="s">
        <v>499</v>
      </c>
      <c r="C14" s="114">
        <v>77947396</v>
      </c>
    </row>
    <row r="15" spans="1:3" ht="24.95" customHeight="1" x14ac:dyDescent="0.25">
      <c r="A15" s="112" t="s">
        <v>294</v>
      </c>
      <c r="B15" s="113" t="s">
        <v>500</v>
      </c>
      <c r="C15" s="114">
        <v>77947396</v>
      </c>
    </row>
    <row r="16" spans="1:3" ht="24.95" customHeight="1" x14ac:dyDescent="0.25">
      <c r="A16" s="112" t="s">
        <v>501</v>
      </c>
      <c r="B16" s="113" t="s">
        <v>502</v>
      </c>
      <c r="C16" s="114">
        <v>77947396</v>
      </c>
    </row>
    <row r="20" spans="1:4" ht="15" customHeight="1" x14ac:dyDescent="0.25">
      <c r="A20" s="242" t="s">
        <v>503</v>
      </c>
      <c r="B20" s="228"/>
      <c r="C20" s="228"/>
      <c r="D20" s="228"/>
    </row>
    <row r="21" spans="1:4" ht="30" x14ac:dyDescent="0.25">
      <c r="A21" s="118" t="s">
        <v>225</v>
      </c>
      <c r="B21" s="118" t="s">
        <v>16</v>
      </c>
      <c r="C21" s="118" t="s">
        <v>408</v>
      </c>
      <c r="D21" s="118" t="s">
        <v>409</v>
      </c>
    </row>
    <row r="22" spans="1:4" x14ac:dyDescent="0.25">
      <c r="A22" s="118">
        <v>1</v>
      </c>
      <c r="B22" s="118">
        <v>2</v>
      </c>
      <c r="C22" s="118">
        <v>3</v>
      </c>
      <c r="D22" s="118">
        <v>5</v>
      </c>
    </row>
    <row r="23" spans="1:4" ht="25.5" x14ac:dyDescent="0.25">
      <c r="A23" s="109" t="s">
        <v>228</v>
      </c>
      <c r="B23" s="110" t="s">
        <v>504</v>
      </c>
      <c r="C23" s="111">
        <v>24517000</v>
      </c>
      <c r="D23" s="111">
        <v>14082121</v>
      </c>
    </row>
    <row r="24" spans="1:4" ht="38.25" x14ac:dyDescent="0.25">
      <c r="A24" s="109" t="s">
        <v>230</v>
      </c>
      <c r="B24" s="110" t="s">
        <v>505</v>
      </c>
      <c r="C24" s="111">
        <v>18485000</v>
      </c>
      <c r="D24" s="111">
        <v>14623928</v>
      </c>
    </row>
    <row r="25" spans="1:4" ht="25.5" x14ac:dyDescent="0.25">
      <c r="A25" s="109" t="s">
        <v>232</v>
      </c>
      <c r="B25" s="110" t="s">
        <v>506</v>
      </c>
      <c r="C25" s="111">
        <v>16659000</v>
      </c>
      <c r="D25" s="111">
        <v>17196032</v>
      </c>
    </row>
    <row r="26" spans="1:4" ht="38.25" x14ac:dyDescent="0.25">
      <c r="A26" s="112" t="s">
        <v>234</v>
      </c>
      <c r="B26" s="113" t="s">
        <v>507</v>
      </c>
      <c r="C26" s="114">
        <v>59661000</v>
      </c>
      <c r="D26" s="114">
        <v>45902081</v>
      </c>
    </row>
    <row r="27" spans="1:4" ht="25.5" x14ac:dyDescent="0.25">
      <c r="A27" s="109" t="s">
        <v>400</v>
      </c>
      <c r="B27" s="110" t="s">
        <v>508</v>
      </c>
      <c r="C27" s="111">
        <v>42233000</v>
      </c>
      <c r="D27" s="111">
        <v>50165405</v>
      </c>
    </row>
    <row r="28" spans="1:4" ht="25.5" x14ac:dyDescent="0.25">
      <c r="A28" s="109" t="s">
        <v>509</v>
      </c>
      <c r="B28" s="110" t="s">
        <v>510</v>
      </c>
      <c r="C28" s="111">
        <v>30430000</v>
      </c>
      <c r="D28" s="111">
        <v>27924078</v>
      </c>
    </row>
    <row r="29" spans="1:4" ht="25.5" x14ac:dyDescent="0.25">
      <c r="A29" s="109" t="s">
        <v>415</v>
      </c>
      <c r="B29" s="110" t="s">
        <v>655</v>
      </c>
      <c r="C29" s="111">
        <v>8731000</v>
      </c>
      <c r="D29" s="111">
        <v>0</v>
      </c>
    </row>
    <row r="30" spans="1:4" ht="25.5" x14ac:dyDescent="0.25">
      <c r="A30" s="109" t="s">
        <v>417</v>
      </c>
      <c r="B30" s="110" t="s">
        <v>511</v>
      </c>
      <c r="C30" s="111">
        <v>0</v>
      </c>
      <c r="D30" s="111">
        <v>60331832</v>
      </c>
    </row>
    <row r="31" spans="1:4" ht="25.5" x14ac:dyDescent="0.25">
      <c r="A31" s="112" t="s">
        <v>391</v>
      </c>
      <c r="B31" s="113" t="s">
        <v>512</v>
      </c>
      <c r="C31" s="114">
        <v>81394000</v>
      </c>
      <c r="D31" s="114">
        <v>138421315</v>
      </c>
    </row>
    <row r="32" spans="1:4" x14ac:dyDescent="0.25">
      <c r="A32" s="109" t="s">
        <v>418</v>
      </c>
      <c r="B32" s="110" t="s">
        <v>513</v>
      </c>
      <c r="C32" s="111">
        <v>12510000</v>
      </c>
      <c r="D32" s="111">
        <v>15628134</v>
      </c>
    </row>
    <row r="33" spans="1:4" x14ac:dyDescent="0.25">
      <c r="A33" s="109" t="s">
        <v>393</v>
      </c>
      <c r="B33" s="110" t="s">
        <v>514</v>
      </c>
      <c r="C33" s="111">
        <v>13006000</v>
      </c>
      <c r="D33" s="111">
        <v>14209052</v>
      </c>
    </row>
    <row r="34" spans="1:4" ht="25.5" x14ac:dyDescent="0.25">
      <c r="A34" s="112" t="s">
        <v>501</v>
      </c>
      <c r="B34" s="113" t="s">
        <v>515</v>
      </c>
      <c r="C34" s="114">
        <v>25516000</v>
      </c>
      <c r="D34" s="114">
        <v>29837186</v>
      </c>
    </row>
    <row r="35" spans="1:4" x14ac:dyDescent="0.25">
      <c r="A35" s="109" t="s">
        <v>298</v>
      </c>
      <c r="B35" s="110" t="s">
        <v>516</v>
      </c>
      <c r="C35" s="111">
        <v>25095000</v>
      </c>
      <c r="D35" s="111">
        <v>20502892</v>
      </c>
    </row>
    <row r="36" spans="1:4" x14ac:dyDescent="0.25">
      <c r="A36" s="109" t="s">
        <v>300</v>
      </c>
      <c r="B36" s="110" t="s">
        <v>517</v>
      </c>
      <c r="C36" s="111">
        <v>5819000</v>
      </c>
      <c r="D36" s="111">
        <v>6616920</v>
      </c>
    </row>
    <row r="37" spans="1:4" x14ac:dyDescent="0.25">
      <c r="A37" s="109" t="s">
        <v>302</v>
      </c>
      <c r="B37" s="110" t="s">
        <v>518</v>
      </c>
      <c r="C37" s="111">
        <v>6906000</v>
      </c>
      <c r="D37" s="111">
        <v>6154589</v>
      </c>
    </row>
    <row r="38" spans="1:4" ht="25.5" x14ac:dyDescent="0.25">
      <c r="A38" s="112" t="s">
        <v>304</v>
      </c>
      <c r="B38" s="113" t="s">
        <v>519</v>
      </c>
      <c r="C38" s="114">
        <v>37820000</v>
      </c>
      <c r="D38" s="114">
        <v>33274401</v>
      </c>
    </row>
    <row r="39" spans="1:4" x14ac:dyDescent="0.25">
      <c r="A39" s="112" t="s">
        <v>306</v>
      </c>
      <c r="B39" s="113" t="s">
        <v>520</v>
      </c>
      <c r="C39" s="114">
        <v>965000</v>
      </c>
      <c r="D39" s="114">
        <v>22137214</v>
      </c>
    </row>
    <row r="40" spans="1:4" x14ac:dyDescent="0.25">
      <c r="A40" s="112" t="s">
        <v>396</v>
      </c>
      <c r="B40" s="113" t="s">
        <v>521</v>
      </c>
      <c r="C40" s="114">
        <v>56152000</v>
      </c>
      <c r="D40" s="114">
        <v>61414598</v>
      </c>
    </row>
    <row r="41" spans="1:4" ht="25.5" x14ac:dyDescent="0.25">
      <c r="A41" s="112" t="s">
        <v>522</v>
      </c>
      <c r="B41" s="113" t="s">
        <v>523</v>
      </c>
      <c r="C41" s="114">
        <v>20602000</v>
      </c>
      <c r="D41" s="114">
        <v>37659997</v>
      </c>
    </row>
    <row r="42" spans="1:4" ht="38.25" x14ac:dyDescent="0.25">
      <c r="A42" s="109" t="s">
        <v>310</v>
      </c>
      <c r="B42" s="110" t="s">
        <v>524</v>
      </c>
      <c r="C42" s="111">
        <v>24000</v>
      </c>
      <c r="D42" s="111">
        <v>6154</v>
      </c>
    </row>
    <row r="43" spans="1:4" ht="38.25" x14ac:dyDescent="0.25">
      <c r="A43" s="112" t="s">
        <v>241</v>
      </c>
      <c r="B43" s="113" t="s">
        <v>525</v>
      </c>
      <c r="C43" s="114">
        <v>24000</v>
      </c>
      <c r="D43" s="114">
        <v>6154</v>
      </c>
    </row>
    <row r="44" spans="1:4" ht="25.5" x14ac:dyDescent="0.25">
      <c r="A44" s="112" t="s">
        <v>249</v>
      </c>
      <c r="B44" s="113" t="s">
        <v>528</v>
      </c>
      <c r="C44" s="114">
        <v>24000</v>
      </c>
      <c r="D44" s="114">
        <v>6154</v>
      </c>
    </row>
    <row r="45" spans="1:4" ht="25.5" x14ac:dyDescent="0.25">
      <c r="A45" s="112" t="s">
        <v>329</v>
      </c>
      <c r="B45" s="113" t="s">
        <v>529</v>
      </c>
      <c r="C45" s="114">
        <v>20626000</v>
      </c>
      <c r="D45" s="114">
        <v>37666151</v>
      </c>
    </row>
    <row r="46" spans="1:4" x14ac:dyDescent="0.25">
      <c r="A46" s="117"/>
      <c r="B46" s="117"/>
      <c r="C46" s="117"/>
      <c r="D46" s="117"/>
    </row>
  </sheetData>
  <mergeCells count="2">
    <mergeCell ref="A5:C5"/>
    <mergeCell ref="A20:D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H17" sqref="H17"/>
    </sheetView>
  </sheetViews>
  <sheetFormatPr defaultRowHeight="15" x14ac:dyDescent="0.25"/>
  <cols>
    <col min="1" max="1" width="9.140625" style="143"/>
    <col min="2" max="2" width="20.140625" style="143" customWidth="1"/>
    <col min="3" max="3" width="17.42578125" style="143" customWidth="1"/>
    <col min="4" max="4" width="19" style="143" customWidth="1"/>
    <col min="5" max="5" width="12.140625" style="143" customWidth="1"/>
    <col min="6" max="16384" width="9.140625" style="143"/>
  </cols>
  <sheetData>
    <row r="2" spans="1:6" x14ac:dyDescent="0.25">
      <c r="A2" s="143" t="s">
        <v>530</v>
      </c>
    </row>
    <row r="4" spans="1:6" x14ac:dyDescent="0.25">
      <c r="A4" s="269"/>
      <c r="B4" s="269"/>
      <c r="C4" s="269"/>
      <c r="D4" s="269"/>
      <c r="E4" s="269"/>
      <c r="F4" s="269"/>
    </row>
    <row r="5" spans="1:6" x14ac:dyDescent="0.25">
      <c r="A5" s="269"/>
      <c r="B5" s="269"/>
      <c r="C5" s="269"/>
      <c r="D5" s="269"/>
      <c r="E5" s="269"/>
      <c r="F5" s="269"/>
    </row>
    <row r="6" spans="1:6" x14ac:dyDescent="0.25">
      <c r="A6" s="269"/>
      <c r="B6" s="269"/>
      <c r="C6" s="269"/>
      <c r="D6" s="269"/>
      <c r="E6" s="269"/>
      <c r="F6" s="269"/>
    </row>
    <row r="7" spans="1:6" x14ac:dyDescent="0.25">
      <c r="A7" s="269"/>
      <c r="B7" s="269" t="s">
        <v>536</v>
      </c>
      <c r="C7" s="269" t="s">
        <v>13</v>
      </c>
      <c r="D7" s="269" t="s">
        <v>537</v>
      </c>
      <c r="E7" s="269" t="s">
        <v>538</v>
      </c>
      <c r="F7" s="269"/>
    </row>
    <row r="8" spans="1:6" x14ac:dyDescent="0.25">
      <c r="A8" s="269" t="s">
        <v>539</v>
      </c>
      <c r="B8" s="273">
        <v>128390</v>
      </c>
      <c r="C8" s="273">
        <v>12766127</v>
      </c>
      <c r="D8" s="273">
        <v>12486912</v>
      </c>
      <c r="E8" s="273">
        <f>B8+C8-D8</f>
        <v>407605</v>
      </c>
      <c r="F8" s="269"/>
    </row>
    <row r="9" spans="1:6" x14ac:dyDescent="0.25">
      <c r="A9" s="269"/>
      <c r="B9" s="269"/>
      <c r="C9" s="269"/>
      <c r="D9" s="269"/>
      <c r="E9" s="269"/>
      <c r="F9" s="269"/>
    </row>
    <row r="10" spans="1:6" x14ac:dyDescent="0.25">
      <c r="A10" s="269" t="s">
        <v>540</v>
      </c>
      <c r="B10" s="273">
        <v>29460045</v>
      </c>
      <c r="C10" s="273">
        <v>188779162</v>
      </c>
      <c r="D10" s="273">
        <v>138426376</v>
      </c>
      <c r="E10" s="273">
        <f>B10+C10-D10</f>
        <v>79812831</v>
      </c>
      <c r="F10" s="269"/>
    </row>
    <row r="11" spans="1:6" x14ac:dyDescent="0.25">
      <c r="A11" s="269"/>
      <c r="B11" s="269"/>
      <c r="C11" s="269"/>
      <c r="D11" s="269"/>
      <c r="E11" s="269"/>
      <c r="F11" s="269"/>
    </row>
    <row r="12" spans="1:6" x14ac:dyDescent="0.25">
      <c r="A12" s="269"/>
      <c r="B12" s="273">
        <f>SUM(B8:B10)</f>
        <v>29588435</v>
      </c>
      <c r="C12" s="273">
        <f t="shared" ref="C12:D12" si="0">SUM(C8:C10)</f>
        <v>201545289</v>
      </c>
      <c r="D12" s="273">
        <f t="shared" si="0"/>
        <v>150913288</v>
      </c>
      <c r="E12" s="273">
        <f>SUM(E8:E10)</f>
        <v>80220436</v>
      </c>
      <c r="F12" s="269"/>
    </row>
    <row r="13" spans="1:6" x14ac:dyDescent="0.25">
      <c r="A13" s="269"/>
      <c r="B13" s="269"/>
      <c r="C13" s="269"/>
      <c r="D13" s="269"/>
      <c r="E13" s="269"/>
      <c r="F13" s="269"/>
    </row>
    <row r="14" spans="1:6" x14ac:dyDescent="0.25">
      <c r="A14" s="269"/>
      <c r="B14" s="269"/>
      <c r="C14" s="269"/>
      <c r="D14" s="269"/>
      <c r="E14" s="269"/>
      <c r="F14" s="26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D9" sqref="D9"/>
    </sheetView>
  </sheetViews>
  <sheetFormatPr defaultRowHeight="15" x14ac:dyDescent="0.25"/>
  <cols>
    <col min="1" max="1" width="28.7109375" customWidth="1"/>
    <col min="4" max="4" width="13.42578125" customWidth="1"/>
  </cols>
  <sheetData>
    <row r="2" spans="1:5" x14ac:dyDescent="0.25">
      <c r="A2" s="226" t="s">
        <v>531</v>
      </c>
      <c r="B2" s="226"/>
      <c r="C2" s="226"/>
      <c r="D2" s="226"/>
      <c r="E2" s="226"/>
    </row>
    <row r="3" spans="1:5" x14ac:dyDescent="0.25">
      <c r="A3" s="226" t="s">
        <v>532</v>
      </c>
      <c r="B3" s="226"/>
      <c r="C3" s="226"/>
      <c r="D3" s="226"/>
      <c r="E3" s="226"/>
    </row>
    <row r="6" spans="1:5" x14ac:dyDescent="0.25">
      <c r="A6" t="s">
        <v>533</v>
      </c>
      <c r="D6" s="125">
        <v>0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opLeftCell="A19" workbookViewId="0">
      <selection activeCell="C9" sqref="C9"/>
    </sheetView>
  </sheetViews>
  <sheetFormatPr defaultRowHeight="15" x14ac:dyDescent="0.25"/>
  <cols>
    <col min="1" max="1" width="11.28515625" customWidth="1"/>
    <col min="2" max="2" width="23" customWidth="1"/>
    <col min="3" max="3" width="25.7109375" customWidth="1"/>
    <col min="4" max="4" width="31.85546875" customWidth="1"/>
    <col min="5" max="5" width="12.85546875" customWidth="1"/>
    <col min="7" max="7" width="13.5703125" customWidth="1"/>
    <col min="9" max="9" width="13.42578125" customWidth="1"/>
  </cols>
  <sheetData>
    <row r="3" spans="1:9" x14ac:dyDescent="0.25">
      <c r="A3" t="s">
        <v>534</v>
      </c>
    </row>
    <row r="5" spans="1:9" x14ac:dyDescent="0.25">
      <c r="A5" t="s">
        <v>535</v>
      </c>
    </row>
    <row r="7" spans="1:9" ht="15" customHeight="1" x14ac:dyDescent="0.25">
      <c r="A7" s="260" t="s">
        <v>544</v>
      </c>
      <c r="B7" s="261"/>
      <c r="C7" s="261"/>
      <c r="D7" s="261"/>
      <c r="E7" s="261"/>
      <c r="F7" s="261"/>
      <c r="G7" s="261"/>
      <c r="H7" s="261"/>
      <c r="I7" s="261"/>
    </row>
    <row r="8" spans="1:9" ht="67.5" x14ac:dyDescent="0.25">
      <c r="A8" s="123" t="s">
        <v>225</v>
      </c>
      <c r="B8" s="123" t="s">
        <v>16</v>
      </c>
      <c r="C8" s="123" t="s">
        <v>79</v>
      </c>
      <c r="D8" s="123" t="s">
        <v>545</v>
      </c>
      <c r="E8" s="123" t="s">
        <v>546</v>
      </c>
      <c r="F8" s="123" t="s">
        <v>547</v>
      </c>
      <c r="G8" s="123" t="s">
        <v>548</v>
      </c>
      <c r="H8" s="123" t="s">
        <v>549</v>
      </c>
      <c r="I8" s="123" t="s">
        <v>550</v>
      </c>
    </row>
    <row r="9" spans="1:9" x14ac:dyDescent="0.25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118">
        <v>9</v>
      </c>
    </row>
    <row r="10" spans="1:9" ht="38.25" x14ac:dyDescent="0.25">
      <c r="A10" s="112" t="s">
        <v>228</v>
      </c>
      <c r="B10" s="113" t="s">
        <v>551</v>
      </c>
      <c r="C10" s="114">
        <v>3511218</v>
      </c>
      <c r="D10" s="114">
        <v>999490556</v>
      </c>
      <c r="E10" s="114">
        <v>93184173</v>
      </c>
      <c r="F10" s="114">
        <v>0</v>
      </c>
      <c r="G10" s="114">
        <v>44680673</v>
      </c>
      <c r="H10" s="114">
        <v>0</v>
      </c>
      <c r="I10" s="114">
        <v>1140866620</v>
      </c>
    </row>
    <row r="11" spans="1:9" ht="38.25" x14ac:dyDescent="0.25">
      <c r="A11" s="109" t="s">
        <v>230</v>
      </c>
      <c r="B11" s="110" t="s">
        <v>552</v>
      </c>
      <c r="C11" s="111">
        <v>0</v>
      </c>
      <c r="D11" s="111">
        <v>0</v>
      </c>
      <c r="E11" s="111">
        <v>0</v>
      </c>
      <c r="F11" s="111">
        <v>0</v>
      </c>
      <c r="G11" s="111">
        <v>700913</v>
      </c>
      <c r="H11" s="111">
        <v>0</v>
      </c>
      <c r="I11" s="111">
        <v>700913</v>
      </c>
    </row>
    <row r="12" spans="1:9" x14ac:dyDescent="0.25">
      <c r="A12" s="109" t="s">
        <v>232</v>
      </c>
      <c r="B12" s="110" t="s">
        <v>656</v>
      </c>
      <c r="C12" s="111">
        <v>0</v>
      </c>
      <c r="D12" s="111">
        <v>0</v>
      </c>
      <c r="E12" s="111">
        <v>0</v>
      </c>
      <c r="F12" s="111">
        <v>0</v>
      </c>
      <c r="G12" s="111">
        <v>21412032</v>
      </c>
      <c r="H12" s="111">
        <v>0</v>
      </c>
      <c r="I12" s="111">
        <v>21412032</v>
      </c>
    </row>
    <row r="13" spans="1:9" ht="38.25" x14ac:dyDescent="0.25">
      <c r="A13" s="109" t="s">
        <v>234</v>
      </c>
      <c r="B13" s="110" t="s">
        <v>553</v>
      </c>
      <c r="C13" s="111">
        <v>0</v>
      </c>
      <c r="D13" s="111">
        <v>866000</v>
      </c>
      <c r="E13" s="111">
        <v>846008</v>
      </c>
      <c r="F13" s="111">
        <v>0</v>
      </c>
      <c r="G13" s="111">
        <v>0</v>
      </c>
      <c r="H13" s="111">
        <v>0</v>
      </c>
      <c r="I13" s="111">
        <v>1712008</v>
      </c>
    </row>
    <row r="14" spans="1:9" ht="25.5" x14ac:dyDescent="0.25">
      <c r="A14" s="112" t="s">
        <v>400</v>
      </c>
      <c r="B14" s="113" t="s">
        <v>554</v>
      </c>
      <c r="C14" s="114">
        <v>0</v>
      </c>
      <c r="D14" s="114">
        <v>866000</v>
      </c>
      <c r="E14" s="114">
        <v>846008</v>
      </c>
      <c r="F14" s="114">
        <v>0</v>
      </c>
      <c r="G14" s="114">
        <v>22112945</v>
      </c>
      <c r="H14" s="114">
        <v>0</v>
      </c>
      <c r="I14" s="114">
        <v>23824953</v>
      </c>
    </row>
    <row r="15" spans="1:9" x14ac:dyDescent="0.25">
      <c r="A15" s="109" t="s">
        <v>509</v>
      </c>
      <c r="B15" s="110" t="s">
        <v>657</v>
      </c>
      <c r="C15" s="111">
        <v>0</v>
      </c>
      <c r="D15" s="111">
        <v>5462062</v>
      </c>
      <c r="E15" s="111">
        <v>0</v>
      </c>
      <c r="F15" s="111">
        <v>0</v>
      </c>
      <c r="G15" s="111">
        <v>0</v>
      </c>
      <c r="H15" s="111">
        <v>0</v>
      </c>
      <c r="I15" s="111">
        <v>5462062</v>
      </c>
    </row>
    <row r="16" spans="1:9" x14ac:dyDescent="0.25">
      <c r="A16" s="109" t="s">
        <v>418</v>
      </c>
      <c r="B16" s="110" t="s">
        <v>555</v>
      </c>
      <c r="C16" s="111">
        <v>0</v>
      </c>
      <c r="D16" s="111">
        <v>0</v>
      </c>
      <c r="E16" s="111">
        <v>1857500</v>
      </c>
      <c r="F16" s="111">
        <v>0</v>
      </c>
      <c r="G16" s="111">
        <v>0</v>
      </c>
      <c r="H16" s="111">
        <v>0</v>
      </c>
      <c r="I16" s="111">
        <v>1857500</v>
      </c>
    </row>
    <row r="17" spans="1:9" ht="25.5" x14ac:dyDescent="0.25">
      <c r="A17" s="112" t="s">
        <v>393</v>
      </c>
      <c r="B17" s="113" t="s">
        <v>556</v>
      </c>
      <c r="C17" s="114">
        <v>0</v>
      </c>
      <c r="D17" s="114">
        <v>5462062</v>
      </c>
      <c r="E17" s="114">
        <v>1857500</v>
      </c>
      <c r="F17" s="114">
        <v>0</v>
      </c>
      <c r="G17" s="114">
        <v>0</v>
      </c>
      <c r="H17" s="114">
        <v>0</v>
      </c>
      <c r="I17" s="114">
        <v>7319562</v>
      </c>
    </row>
    <row r="18" spans="1:9" ht="25.5" x14ac:dyDescent="0.25">
      <c r="A18" s="112" t="s">
        <v>294</v>
      </c>
      <c r="B18" s="113" t="s">
        <v>557</v>
      </c>
      <c r="C18" s="114">
        <v>3511218</v>
      </c>
      <c r="D18" s="114">
        <v>994894494</v>
      </c>
      <c r="E18" s="114">
        <v>92172681</v>
      </c>
      <c r="F18" s="114">
        <v>0</v>
      </c>
      <c r="G18" s="114">
        <v>66793618</v>
      </c>
      <c r="H18" s="114">
        <v>0</v>
      </c>
      <c r="I18" s="114">
        <v>1157372011</v>
      </c>
    </row>
    <row r="19" spans="1:9" ht="38.25" x14ac:dyDescent="0.25">
      <c r="A19" s="112" t="s">
        <v>296</v>
      </c>
      <c r="B19" s="113" t="s">
        <v>558</v>
      </c>
      <c r="C19" s="114">
        <v>3348017</v>
      </c>
      <c r="D19" s="114">
        <v>196612138</v>
      </c>
      <c r="E19" s="114">
        <v>78314450</v>
      </c>
      <c r="F19" s="114">
        <v>0</v>
      </c>
      <c r="G19" s="114">
        <v>0</v>
      </c>
      <c r="H19" s="114">
        <v>0</v>
      </c>
      <c r="I19" s="114">
        <v>278274605</v>
      </c>
    </row>
    <row r="20" spans="1:9" ht="38.25" x14ac:dyDescent="0.25">
      <c r="A20" s="109" t="s">
        <v>501</v>
      </c>
      <c r="B20" s="110" t="s">
        <v>559</v>
      </c>
      <c r="C20" s="111">
        <v>62948</v>
      </c>
      <c r="D20" s="111">
        <v>18242193</v>
      </c>
      <c r="E20" s="111">
        <v>3832073</v>
      </c>
      <c r="F20" s="111">
        <v>0</v>
      </c>
      <c r="G20" s="111">
        <v>0</v>
      </c>
      <c r="H20" s="111">
        <v>0</v>
      </c>
      <c r="I20" s="111">
        <v>22137214</v>
      </c>
    </row>
    <row r="21" spans="1:9" ht="38.25" x14ac:dyDescent="0.25">
      <c r="A21" s="109" t="s">
        <v>298</v>
      </c>
      <c r="B21" s="110" t="s">
        <v>658</v>
      </c>
      <c r="C21" s="111">
        <v>0</v>
      </c>
      <c r="D21" s="111">
        <v>795982</v>
      </c>
      <c r="E21" s="111">
        <v>1857500</v>
      </c>
      <c r="F21" s="111">
        <v>0</v>
      </c>
      <c r="G21" s="111">
        <v>0</v>
      </c>
      <c r="H21" s="111">
        <v>0</v>
      </c>
      <c r="I21" s="111">
        <v>2653482</v>
      </c>
    </row>
    <row r="22" spans="1:9" ht="38.25" x14ac:dyDescent="0.25">
      <c r="A22" s="112" t="s">
        <v>300</v>
      </c>
      <c r="B22" s="113" t="s">
        <v>560</v>
      </c>
      <c r="C22" s="114">
        <v>3410965</v>
      </c>
      <c r="D22" s="114">
        <v>214058349</v>
      </c>
      <c r="E22" s="114">
        <v>80289023</v>
      </c>
      <c r="F22" s="114">
        <v>0</v>
      </c>
      <c r="G22" s="114">
        <v>0</v>
      </c>
      <c r="H22" s="114">
        <v>0</v>
      </c>
      <c r="I22" s="114">
        <v>297758337</v>
      </c>
    </row>
    <row r="23" spans="1:9" ht="25.5" x14ac:dyDescent="0.25">
      <c r="A23" s="112" t="s">
        <v>522</v>
      </c>
      <c r="B23" s="113" t="s">
        <v>561</v>
      </c>
      <c r="C23" s="114">
        <v>3410965</v>
      </c>
      <c r="D23" s="114">
        <v>214058349</v>
      </c>
      <c r="E23" s="114">
        <v>80289023</v>
      </c>
      <c r="F23" s="114">
        <v>0</v>
      </c>
      <c r="G23" s="114">
        <v>0</v>
      </c>
      <c r="H23" s="114">
        <v>0</v>
      </c>
      <c r="I23" s="114">
        <v>297758337</v>
      </c>
    </row>
    <row r="24" spans="1:9" ht="25.5" x14ac:dyDescent="0.25">
      <c r="A24" s="112" t="s">
        <v>308</v>
      </c>
      <c r="B24" s="113" t="s">
        <v>562</v>
      </c>
      <c r="C24" s="114">
        <v>100253</v>
      </c>
      <c r="D24" s="114">
        <v>780836145</v>
      </c>
      <c r="E24" s="114">
        <v>11883658</v>
      </c>
      <c r="F24" s="114">
        <v>0</v>
      </c>
      <c r="G24" s="114">
        <v>66793618</v>
      </c>
      <c r="H24" s="114">
        <v>0</v>
      </c>
      <c r="I24" s="114">
        <v>859613674</v>
      </c>
    </row>
    <row r="25" spans="1:9" x14ac:dyDescent="0.25">
      <c r="A25" s="117"/>
      <c r="B25" s="117"/>
      <c r="C25" s="117"/>
      <c r="D25" s="117"/>
      <c r="E25" s="117"/>
      <c r="F25" s="117"/>
      <c r="G25" s="117"/>
      <c r="H25" s="117"/>
      <c r="I25" s="117"/>
    </row>
  </sheetData>
  <mergeCells count="1"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view="pageBreakPreview" zoomScale="160" zoomScaleNormal="100" zoomScaleSheetLayoutView="160" workbookViewId="0">
      <selection activeCell="A79" sqref="A79:E79"/>
    </sheetView>
  </sheetViews>
  <sheetFormatPr defaultRowHeight="15" x14ac:dyDescent="0.25"/>
  <cols>
    <col min="1" max="1" width="4.5703125" customWidth="1"/>
    <col min="2" max="2" width="41.7109375" customWidth="1"/>
    <col min="3" max="3" width="16.42578125" customWidth="1"/>
    <col min="4" max="4" width="12" bestFit="1" customWidth="1"/>
    <col min="5" max="5" width="11.5703125" bestFit="1" customWidth="1"/>
  </cols>
  <sheetData>
    <row r="1" spans="1:5" x14ac:dyDescent="0.25">
      <c r="A1" s="229"/>
      <c r="B1" s="229"/>
      <c r="C1" s="229"/>
      <c r="D1" s="229"/>
      <c r="E1" s="229"/>
    </row>
    <row r="2" spans="1:5" x14ac:dyDescent="0.25">
      <c r="A2" s="230"/>
      <c r="B2" s="230"/>
      <c r="C2" s="230"/>
      <c r="D2" s="230"/>
      <c r="E2" s="230"/>
    </row>
    <row r="3" spans="1:5" x14ac:dyDescent="0.25">
      <c r="A3" s="226" t="s">
        <v>290</v>
      </c>
      <c r="B3" s="226"/>
      <c r="C3" s="226"/>
      <c r="D3" s="226"/>
    </row>
    <row r="4" spans="1:5" ht="42.75" customHeight="1" x14ac:dyDescent="0.25">
      <c r="A4" s="231" t="s">
        <v>219</v>
      </c>
      <c r="B4" s="231"/>
      <c r="C4" s="231"/>
      <c r="D4" s="231"/>
    </row>
    <row r="5" spans="1:5" x14ac:dyDescent="0.25">
      <c r="A5" s="1"/>
      <c r="B5" s="1"/>
      <c r="C5" s="1"/>
      <c r="D5" s="1"/>
    </row>
    <row r="6" spans="1:5" ht="32.1" customHeight="1" x14ac:dyDescent="0.25">
      <c r="A6" s="227" t="s">
        <v>291</v>
      </c>
      <c r="B6" s="228"/>
      <c r="C6" s="228"/>
      <c r="D6" s="228"/>
      <c r="E6" s="228"/>
    </row>
    <row r="7" spans="1:5" ht="32.1" customHeight="1" x14ac:dyDescent="0.25">
      <c r="A7" s="116" t="s">
        <v>225</v>
      </c>
      <c r="B7" s="116" t="s">
        <v>16</v>
      </c>
      <c r="C7" s="116" t="s">
        <v>0</v>
      </c>
      <c r="D7" s="116" t="s">
        <v>226</v>
      </c>
      <c r="E7" s="116" t="s">
        <v>227</v>
      </c>
    </row>
    <row r="8" spans="1:5" ht="32.1" customHeight="1" x14ac:dyDescent="0.25">
      <c r="A8" s="116">
        <v>2</v>
      </c>
      <c r="B8" s="116">
        <v>3</v>
      </c>
      <c r="C8" s="116">
        <v>4</v>
      </c>
      <c r="D8" s="116">
        <v>5</v>
      </c>
      <c r="E8" s="116">
        <v>10</v>
      </c>
    </row>
    <row r="9" spans="1:5" ht="32.1" customHeight="1" x14ac:dyDescent="0.25">
      <c r="A9" s="103" t="s">
        <v>228</v>
      </c>
      <c r="B9" s="104" t="s">
        <v>292</v>
      </c>
      <c r="C9" s="105">
        <v>10948000</v>
      </c>
      <c r="D9" s="105">
        <v>22132500</v>
      </c>
      <c r="E9" s="105">
        <v>20142807</v>
      </c>
    </row>
    <row r="10" spans="1:5" ht="32.1" customHeight="1" x14ac:dyDescent="0.25">
      <c r="A10" s="103" t="s">
        <v>237</v>
      </c>
      <c r="B10" s="104" t="s">
        <v>586</v>
      </c>
      <c r="C10" s="105">
        <v>645000</v>
      </c>
      <c r="D10" s="105">
        <v>645000</v>
      </c>
      <c r="E10" s="105">
        <v>645000</v>
      </c>
    </row>
    <row r="11" spans="1:5" ht="32.1" customHeight="1" x14ac:dyDescent="0.25">
      <c r="A11" s="103" t="s">
        <v>239</v>
      </c>
      <c r="B11" s="104" t="s">
        <v>293</v>
      </c>
      <c r="C11" s="105">
        <v>1096000</v>
      </c>
      <c r="D11" s="105">
        <v>1960865</v>
      </c>
      <c r="E11" s="105">
        <v>1883335</v>
      </c>
    </row>
    <row r="12" spans="1:5" ht="32.1" customHeight="1" x14ac:dyDescent="0.25">
      <c r="A12" s="103" t="s">
        <v>509</v>
      </c>
      <c r="B12" s="104" t="s">
        <v>587</v>
      </c>
      <c r="C12" s="105">
        <v>0</v>
      </c>
      <c r="D12" s="105">
        <v>45500</v>
      </c>
      <c r="E12" s="105">
        <v>44828</v>
      </c>
    </row>
    <row r="13" spans="1:5" ht="32.1" customHeight="1" x14ac:dyDescent="0.25">
      <c r="A13" s="103" t="s">
        <v>418</v>
      </c>
      <c r="B13" s="104" t="s">
        <v>588</v>
      </c>
      <c r="C13" s="105">
        <v>0</v>
      </c>
      <c r="D13" s="105">
        <v>516000</v>
      </c>
      <c r="E13" s="105">
        <v>510902</v>
      </c>
    </row>
    <row r="14" spans="1:5" ht="32.1" customHeight="1" x14ac:dyDescent="0.25">
      <c r="A14" s="103" t="s">
        <v>294</v>
      </c>
      <c r="B14" s="104" t="s">
        <v>295</v>
      </c>
      <c r="C14" s="105">
        <v>12689000</v>
      </c>
      <c r="D14" s="105">
        <v>25299865</v>
      </c>
      <c r="E14" s="105">
        <v>23226872</v>
      </c>
    </row>
    <row r="15" spans="1:5" ht="32.1" customHeight="1" x14ac:dyDescent="0.25">
      <c r="A15" s="103" t="s">
        <v>296</v>
      </c>
      <c r="B15" s="104" t="s">
        <v>297</v>
      </c>
      <c r="C15" s="105">
        <v>4000000</v>
      </c>
      <c r="D15" s="105">
        <v>4300000</v>
      </c>
      <c r="E15" s="105">
        <v>3020312</v>
      </c>
    </row>
    <row r="16" spans="1:5" ht="32.1" customHeight="1" x14ac:dyDescent="0.25">
      <c r="A16" s="103" t="s">
        <v>501</v>
      </c>
      <c r="B16" s="104" t="s">
        <v>589</v>
      </c>
      <c r="C16" s="105">
        <v>3400000</v>
      </c>
      <c r="D16" s="105">
        <v>100000</v>
      </c>
      <c r="E16" s="105">
        <v>81783</v>
      </c>
    </row>
    <row r="17" spans="1:5" ht="32.1" customHeight="1" x14ac:dyDescent="0.25">
      <c r="A17" s="103" t="s">
        <v>298</v>
      </c>
      <c r="B17" s="104" t="s">
        <v>299</v>
      </c>
      <c r="C17" s="105">
        <v>0</v>
      </c>
      <c r="D17" s="105">
        <v>684000</v>
      </c>
      <c r="E17" s="105">
        <v>443221</v>
      </c>
    </row>
    <row r="18" spans="1:5" ht="32.1" customHeight="1" x14ac:dyDescent="0.25">
      <c r="A18" s="103" t="s">
        <v>300</v>
      </c>
      <c r="B18" s="104" t="s">
        <v>301</v>
      </c>
      <c r="C18" s="105">
        <v>7400000</v>
      </c>
      <c r="D18" s="105">
        <v>5084000</v>
      </c>
      <c r="E18" s="105">
        <v>3545316</v>
      </c>
    </row>
    <row r="19" spans="1:5" ht="32.1" customHeight="1" x14ac:dyDescent="0.25">
      <c r="A19" s="106" t="s">
        <v>302</v>
      </c>
      <c r="B19" s="107" t="s">
        <v>303</v>
      </c>
      <c r="C19" s="108">
        <v>20089000</v>
      </c>
      <c r="D19" s="108">
        <v>30383865</v>
      </c>
      <c r="E19" s="108">
        <v>26772188</v>
      </c>
    </row>
    <row r="20" spans="1:5" ht="32.1" customHeight="1" x14ac:dyDescent="0.25">
      <c r="A20" s="106" t="s">
        <v>304</v>
      </c>
      <c r="B20" s="107" t="s">
        <v>305</v>
      </c>
      <c r="C20" s="108">
        <v>5319000</v>
      </c>
      <c r="D20" s="108">
        <v>6319000</v>
      </c>
      <c r="E20" s="108">
        <v>5975056</v>
      </c>
    </row>
    <row r="21" spans="1:5" ht="32.1" customHeight="1" x14ac:dyDescent="0.25">
      <c r="A21" s="103" t="s">
        <v>306</v>
      </c>
      <c r="B21" s="104" t="s">
        <v>307</v>
      </c>
      <c r="C21" s="105">
        <v>0</v>
      </c>
      <c r="D21" s="105">
        <v>0</v>
      </c>
      <c r="E21" s="105">
        <v>5144312</v>
      </c>
    </row>
    <row r="22" spans="1:5" ht="32.1" customHeight="1" x14ac:dyDescent="0.25">
      <c r="A22" s="103" t="s">
        <v>308</v>
      </c>
      <c r="B22" s="104" t="s">
        <v>309</v>
      </c>
      <c r="C22" s="105">
        <v>0</v>
      </c>
      <c r="D22" s="105">
        <v>0</v>
      </c>
      <c r="E22" s="105">
        <v>345622</v>
      </c>
    </row>
    <row r="23" spans="1:5" ht="32.1" customHeight="1" x14ac:dyDescent="0.25">
      <c r="A23" s="103" t="s">
        <v>401</v>
      </c>
      <c r="B23" s="104" t="s">
        <v>590</v>
      </c>
      <c r="C23" s="105">
        <v>0</v>
      </c>
      <c r="D23" s="105">
        <v>0</v>
      </c>
      <c r="E23" s="105">
        <v>274188</v>
      </c>
    </row>
    <row r="24" spans="1:5" ht="32.1" customHeight="1" x14ac:dyDescent="0.25">
      <c r="A24" s="103" t="s">
        <v>591</v>
      </c>
      <c r="B24" s="104" t="s">
        <v>592</v>
      </c>
      <c r="C24" s="105">
        <v>0</v>
      </c>
      <c r="D24" s="105">
        <v>0</v>
      </c>
      <c r="E24" s="105">
        <v>55082</v>
      </c>
    </row>
    <row r="25" spans="1:5" ht="32.1" customHeight="1" x14ac:dyDescent="0.25">
      <c r="A25" s="103" t="s">
        <v>310</v>
      </c>
      <c r="B25" s="104" t="s">
        <v>311</v>
      </c>
      <c r="C25" s="105">
        <v>0</v>
      </c>
      <c r="D25" s="105">
        <v>0</v>
      </c>
      <c r="E25" s="105">
        <v>155852</v>
      </c>
    </row>
    <row r="26" spans="1:5" ht="32.1" customHeight="1" x14ac:dyDescent="0.25">
      <c r="A26" s="103" t="s">
        <v>312</v>
      </c>
      <c r="B26" s="104" t="s">
        <v>313</v>
      </c>
      <c r="C26" s="105">
        <v>295000</v>
      </c>
      <c r="D26" s="105">
        <v>95000</v>
      </c>
      <c r="E26" s="105">
        <v>50743</v>
      </c>
    </row>
    <row r="27" spans="1:5" ht="32.1" customHeight="1" x14ac:dyDescent="0.25">
      <c r="A27" s="103" t="s">
        <v>314</v>
      </c>
      <c r="B27" s="104" t="s">
        <v>315</v>
      </c>
      <c r="C27" s="105">
        <v>15526000</v>
      </c>
      <c r="D27" s="105">
        <v>16088500</v>
      </c>
      <c r="E27" s="105">
        <v>15582885</v>
      </c>
    </row>
    <row r="28" spans="1:5" ht="32.1" customHeight="1" x14ac:dyDescent="0.25">
      <c r="A28" s="103" t="s">
        <v>241</v>
      </c>
      <c r="B28" s="104" t="s">
        <v>317</v>
      </c>
      <c r="C28" s="105">
        <v>15821000</v>
      </c>
      <c r="D28" s="105">
        <v>16183500</v>
      </c>
      <c r="E28" s="105">
        <v>15633628</v>
      </c>
    </row>
    <row r="29" spans="1:5" ht="32.1" customHeight="1" x14ac:dyDescent="0.25">
      <c r="A29" s="103" t="s">
        <v>318</v>
      </c>
      <c r="B29" s="104" t="s">
        <v>319</v>
      </c>
      <c r="C29" s="105">
        <v>590000</v>
      </c>
      <c r="D29" s="105">
        <v>590000</v>
      </c>
      <c r="E29" s="105">
        <v>459377</v>
      </c>
    </row>
    <row r="30" spans="1:5" ht="32.1" customHeight="1" x14ac:dyDescent="0.25">
      <c r="A30" s="103" t="s">
        <v>243</v>
      </c>
      <c r="B30" s="104" t="s">
        <v>320</v>
      </c>
      <c r="C30" s="105">
        <v>400000</v>
      </c>
      <c r="D30" s="105">
        <v>706000</v>
      </c>
      <c r="E30" s="105">
        <v>360273</v>
      </c>
    </row>
    <row r="31" spans="1:5" ht="32.1" customHeight="1" x14ac:dyDescent="0.25">
      <c r="A31" s="103" t="s">
        <v>321</v>
      </c>
      <c r="B31" s="104" t="s">
        <v>322</v>
      </c>
      <c r="C31" s="105">
        <v>990000</v>
      </c>
      <c r="D31" s="105">
        <v>1296000</v>
      </c>
      <c r="E31" s="105">
        <v>819650</v>
      </c>
    </row>
    <row r="32" spans="1:5" ht="32.1" customHeight="1" x14ac:dyDescent="0.25">
      <c r="A32" s="103" t="s">
        <v>323</v>
      </c>
      <c r="B32" s="104" t="s">
        <v>324</v>
      </c>
      <c r="C32" s="105">
        <v>6770000</v>
      </c>
      <c r="D32" s="105">
        <v>6600000</v>
      </c>
      <c r="E32" s="105">
        <v>6096863</v>
      </c>
    </row>
    <row r="33" spans="1:5" ht="32.1" customHeight="1" x14ac:dyDescent="0.25">
      <c r="A33" s="103" t="s">
        <v>245</v>
      </c>
      <c r="B33" s="104" t="s">
        <v>593</v>
      </c>
      <c r="C33" s="105">
        <v>140000</v>
      </c>
      <c r="D33" s="105">
        <v>140000</v>
      </c>
      <c r="E33" s="105">
        <v>75946</v>
      </c>
    </row>
    <row r="34" spans="1:5" ht="32.1" customHeight="1" x14ac:dyDescent="0.25">
      <c r="A34" s="103" t="s">
        <v>247</v>
      </c>
      <c r="B34" s="104" t="s">
        <v>325</v>
      </c>
      <c r="C34" s="105">
        <v>100000</v>
      </c>
      <c r="D34" s="105">
        <v>100000</v>
      </c>
      <c r="E34" s="105">
        <v>0</v>
      </c>
    </row>
    <row r="35" spans="1:5" ht="32.1" customHeight="1" x14ac:dyDescent="0.25">
      <c r="A35" s="103" t="s">
        <v>326</v>
      </c>
      <c r="B35" s="104" t="s">
        <v>327</v>
      </c>
      <c r="C35" s="105">
        <v>445000</v>
      </c>
      <c r="D35" s="105">
        <v>445000</v>
      </c>
      <c r="E35" s="105">
        <v>79300</v>
      </c>
    </row>
    <row r="36" spans="1:5" ht="32.1" customHeight="1" x14ac:dyDescent="0.25">
      <c r="A36" s="103" t="s">
        <v>594</v>
      </c>
      <c r="B36" s="104" t="s">
        <v>595</v>
      </c>
      <c r="C36" s="105">
        <v>200000</v>
      </c>
      <c r="D36" s="105">
        <v>200000</v>
      </c>
      <c r="E36" s="105">
        <v>157619</v>
      </c>
    </row>
    <row r="37" spans="1:5" ht="32.1" customHeight="1" x14ac:dyDescent="0.25">
      <c r="A37" s="103" t="s">
        <v>527</v>
      </c>
      <c r="B37" s="104" t="s">
        <v>596</v>
      </c>
      <c r="C37" s="105">
        <v>0</v>
      </c>
      <c r="D37" s="105">
        <v>0</v>
      </c>
      <c r="E37" s="105">
        <v>157619</v>
      </c>
    </row>
    <row r="38" spans="1:5" ht="32.1" customHeight="1" x14ac:dyDescent="0.25">
      <c r="A38" s="103" t="s">
        <v>249</v>
      </c>
      <c r="B38" s="104" t="s">
        <v>328</v>
      </c>
      <c r="C38" s="105">
        <v>670000</v>
      </c>
      <c r="D38" s="105">
        <v>691200</v>
      </c>
      <c r="E38" s="105">
        <v>691200</v>
      </c>
    </row>
    <row r="39" spans="1:5" ht="32.1" customHeight="1" x14ac:dyDescent="0.25">
      <c r="A39" s="103" t="s">
        <v>329</v>
      </c>
      <c r="B39" s="104" t="s">
        <v>330</v>
      </c>
      <c r="C39" s="105">
        <v>8669000</v>
      </c>
      <c r="D39" s="105">
        <v>11412200</v>
      </c>
      <c r="E39" s="105">
        <v>6186240</v>
      </c>
    </row>
    <row r="40" spans="1:5" ht="32.1" customHeight="1" x14ac:dyDescent="0.25">
      <c r="A40" s="103" t="s">
        <v>331</v>
      </c>
      <c r="B40" s="104" t="s">
        <v>332</v>
      </c>
      <c r="C40" s="105">
        <v>0</v>
      </c>
      <c r="D40" s="105">
        <v>0</v>
      </c>
      <c r="E40" s="105">
        <v>345964</v>
      </c>
    </row>
    <row r="41" spans="1:5" ht="32.1" customHeight="1" x14ac:dyDescent="0.25">
      <c r="A41" s="103" t="s">
        <v>333</v>
      </c>
      <c r="B41" s="104" t="s">
        <v>334</v>
      </c>
      <c r="C41" s="105">
        <v>16994000</v>
      </c>
      <c r="D41" s="105">
        <v>19588400</v>
      </c>
      <c r="E41" s="105">
        <v>13287168</v>
      </c>
    </row>
    <row r="42" spans="1:5" ht="32.1" customHeight="1" x14ac:dyDescent="0.25">
      <c r="A42" s="103" t="s">
        <v>420</v>
      </c>
      <c r="B42" s="104" t="s">
        <v>597</v>
      </c>
      <c r="C42" s="105">
        <v>40000</v>
      </c>
      <c r="D42" s="105">
        <v>40000</v>
      </c>
      <c r="E42" s="105">
        <v>25277</v>
      </c>
    </row>
    <row r="43" spans="1:5" ht="32.1" customHeight="1" x14ac:dyDescent="0.25">
      <c r="A43" s="103" t="s">
        <v>598</v>
      </c>
      <c r="B43" s="104" t="s">
        <v>599</v>
      </c>
      <c r="C43" s="105">
        <v>40000</v>
      </c>
      <c r="D43" s="105">
        <v>40000</v>
      </c>
      <c r="E43" s="105">
        <v>25277</v>
      </c>
    </row>
    <row r="44" spans="1:5" ht="32.1" customHeight="1" x14ac:dyDescent="0.25">
      <c r="A44" s="103" t="s">
        <v>335</v>
      </c>
      <c r="B44" s="104" t="s">
        <v>336</v>
      </c>
      <c r="C44" s="105">
        <v>9001000</v>
      </c>
      <c r="D44" s="105">
        <v>7501000</v>
      </c>
      <c r="E44" s="105">
        <v>6276877</v>
      </c>
    </row>
    <row r="45" spans="1:5" ht="32.1" customHeight="1" x14ac:dyDescent="0.25">
      <c r="A45" s="103" t="s">
        <v>423</v>
      </c>
      <c r="B45" s="104" t="s">
        <v>600</v>
      </c>
      <c r="C45" s="105">
        <v>2527000</v>
      </c>
      <c r="D45" s="105">
        <v>5808000</v>
      </c>
      <c r="E45" s="105">
        <v>5097000</v>
      </c>
    </row>
    <row r="46" spans="1:5" ht="32.1" customHeight="1" x14ac:dyDescent="0.25">
      <c r="A46" s="103" t="s">
        <v>601</v>
      </c>
      <c r="B46" s="104" t="s">
        <v>602</v>
      </c>
      <c r="C46" s="105">
        <v>0</v>
      </c>
      <c r="D46" s="105">
        <v>5000</v>
      </c>
      <c r="E46" s="105">
        <v>4161</v>
      </c>
    </row>
    <row r="47" spans="1:5" ht="42.75" customHeight="1" x14ac:dyDescent="0.25">
      <c r="A47" s="103" t="s">
        <v>337</v>
      </c>
      <c r="B47" s="104" t="s">
        <v>338</v>
      </c>
      <c r="C47" s="105">
        <v>632056</v>
      </c>
      <c r="D47" s="105">
        <v>1432056</v>
      </c>
      <c r="E47" s="105">
        <v>877404</v>
      </c>
    </row>
    <row r="48" spans="1:5" ht="32.1" customHeight="1" x14ac:dyDescent="0.25">
      <c r="A48" s="103" t="s">
        <v>339</v>
      </c>
      <c r="B48" s="104" t="s">
        <v>340</v>
      </c>
      <c r="C48" s="105">
        <v>12160056</v>
      </c>
      <c r="D48" s="105">
        <v>14746056</v>
      </c>
      <c r="E48" s="105">
        <v>12255442</v>
      </c>
    </row>
    <row r="49" spans="1:5" ht="32.1" customHeight="1" x14ac:dyDescent="0.25">
      <c r="A49" s="106" t="s">
        <v>341</v>
      </c>
      <c r="B49" s="107" t="s">
        <v>342</v>
      </c>
      <c r="C49" s="108">
        <v>46005056</v>
      </c>
      <c r="D49" s="108">
        <v>51853956</v>
      </c>
      <c r="E49" s="108">
        <v>42021165</v>
      </c>
    </row>
    <row r="50" spans="1:5" ht="32.1" customHeight="1" x14ac:dyDescent="0.25">
      <c r="A50" s="103" t="s">
        <v>343</v>
      </c>
      <c r="B50" s="104" t="s">
        <v>344</v>
      </c>
      <c r="C50" s="105">
        <v>120000</v>
      </c>
      <c r="D50" s="105">
        <v>98600</v>
      </c>
      <c r="E50" s="105">
        <v>98600</v>
      </c>
    </row>
    <row r="51" spans="1:5" ht="32.1" customHeight="1" x14ac:dyDescent="0.25">
      <c r="A51" s="103" t="s">
        <v>345</v>
      </c>
      <c r="B51" s="104" t="s">
        <v>346</v>
      </c>
      <c r="C51" s="105">
        <v>0</v>
      </c>
      <c r="D51" s="105">
        <v>0</v>
      </c>
      <c r="E51" s="105">
        <v>98600</v>
      </c>
    </row>
    <row r="52" spans="1:5" ht="32.1" customHeight="1" x14ac:dyDescent="0.25">
      <c r="A52" s="103" t="s">
        <v>347</v>
      </c>
      <c r="B52" s="104" t="s">
        <v>348</v>
      </c>
      <c r="C52" s="105">
        <v>16995000</v>
      </c>
      <c r="D52" s="105">
        <v>3228400</v>
      </c>
      <c r="E52" s="105">
        <v>3125404</v>
      </c>
    </row>
    <row r="53" spans="1:5" ht="42" customHeight="1" x14ac:dyDescent="0.25">
      <c r="A53" s="103" t="s">
        <v>257</v>
      </c>
      <c r="B53" s="104" t="s">
        <v>603</v>
      </c>
      <c r="C53" s="105">
        <v>0</v>
      </c>
      <c r="D53" s="105">
        <v>0</v>
      </c>
      <c r="E53" s="105">
        <v>487324</v>
      </c>
    </row>
    <row r="54" spans="1:5" ht="32.1" customHeight="1" x14ac:dyDescent="0.25">
      <c r="A54" s="103" t="s">
        <v>349</v>
      </c>
      <c r="B54" s="104" t="s">
        <v>350</v>
      </c>
      <c r="C54" s="105">
        <v>0</v>
      </c>
      <c r="D54" s="105">
        <v>0</v>
      </c>
      <c r="E54" s="105">
        <v>2483840</v>
      </c>
    </row>
    <row r="55" spans="1:5" ht="36" customHeight="1" x14ac:dyDescent="0.25">
      <c r="A55" s="103" t="s">
        <v>604</v>
      </c>
      <c r="B55" s="104" t="s">
        <v>605</v>
      </c>
      <c r="C55" s="105">
        <v>0</v>
      </c>
      <c r="D55" s="105">
        <v>0</v>
      </c>
      <c r="E55" s="105">
        <v>154240</v>
      </c>
    </row>
    <row r="56" spans="1:5" ht="32.1" customHeight="1" x14ac:dyDescent="0.25">
      <c r="A56" s="106" t="s">
        <v>351</v>
      </c>
      <c r="B56" s="107" t="s">
        <v>352</v>
      </c>
      <c r="C56" s="108">
        <v>17115000</v>
      </c>
      <c r="D56" s="108">
        <v>3327000</v>
      </c>
      <c r="E56" s="108">
        <v>3224004</v>
      </c>
    </row>
    <row r="57" spans="1:5" ht="32.1" customHeight="1" x14ac:dyDescent="0.25">
      <c r="A57" s="103" t="s">
        <v>258</v>
      </c>
      <c r="B57" s="104" t="s">
        <v>353</v>
      </c>
      <c r="C57" s="105">
        <v>0</v>
      </c>
      <c r="D57" s="105">
        <v>745547</v>
      </c>
      <c r="E57" s="105">
        <v>745359</v>
      </c>
    </row>
    <row r="58" spans="1:5" ht="32.1" customHeight="1" x14ac:dyDescent="0.25">
      <c r="A58" s="103" t="s">
        <v>354</v>
      </c>
      <c r="B58" s="104" t="s">
        <v>355</v>
      </c>
      <c r="C58" s="105">
        <v>0</v>
      </c>
      <c r="D58" s="105">
        <v>745547</v>
      </c>
      <c r="E58" s="105">
        <v>745359</v>
      </c>
    </row>
    <row r="59" spans="1:5" ht="32.1" customHeight="1" x14ac:dyDescent="0.25">
      <c r="A59" s="103" t="s">
        <v>356</v>
      </c>
      <c r="B59" s="104" t="s">
        <v>357</v>
      </c>
      <c r="C59" s="105">
        <v>29647000</v>
      </c>
      <c r="D59" s="105">
        <v>31042713</v>
      </c>
      <c r="E59" s="105">
        <v>30088726</v>
      </c>
    </row>
    <row r="60" spans="1:5" ht="32.1" customHeight="1" x14ac:dyDescent="0.25">
      <c r="A60" s="103" t="s">
        <v>448</v>
      </c>
      <c r="B60" s="104" t="s">
        <v>606</v>
      </c>
      <c r="C60" s="105">
        <v>0</v>
      </c>
      <c r="D60" s="105">
        <v>0</v>
      </c>
      <c r="E60" s="105">
        <v>375000</v>
      </c>
    </row>
    <row r="61" spans="1:5" ht="32.1" customHeight="1" x14ac:dyDescent="0.25">
      <c r="A61" s="103" t="s">
        <v>358</v>
      </c>
      <c r="B61" s="104" t="s">
        <v>359</v>
      </c>
      <c r="C61" s="105">
        <v>0</v>
      </c>
      <c r="D61" s="105">
        <v>0</v>
      </c>
      <c r="E61" s="105">
        <v>2188380</v>
      </c>
    </row>
    <row r="62" spans="1:5" ht="32.1" customHeight="1" x14ac:dyDescent="0.25">
      <c r="A62" s="103" t="s">
        <v>451</v>
      </c>
      <c r="B62" s="104" t="s">
        <v>607</v>
      </c>
      <c r="C62" s="105">
        <v>0</v>
      </c>
      <c r="D62" s="105">
        <v>0</v>
      </c>
      <c r="E62" s="105">
        <v>27525346</v>
      </c>
    </row>
    <row r="63" spans="1:5" ht="38.25" customHeight="1" x14ac:dyDescent="0.25">
      <c r="A63" s="103" t="s">
        <v>360</v>
      </c>
      <c r="B63" s="104" t="s">
        <v>361</v>
      </c>
      <c r="C63" s="105">
        <v>450000</v>
      </c>
      <c r="D63" s="105">
        <v>650000</v>
      </c>
      <c r="E63" s="105">
        <v>647616</v>
      </c>
    </row>
    <row r="64" spans="1:5" ht="15" customHeight="1" x14ac:dyDescent="0.25">
      <c r="A64" s="103" t="s">
        <v>608</v>
      </c>
      <c r="B64" s="104" t="s">
        <v>609</v>
      </c>
      <c r="C64" s="105">
        <v>0</v>
      </c>
      <c r="D64" s="105">
        <v>0</v>
      </c>
      <c r="E64" s="105">
        <v>647616</v>
      </c>
    </row>
    <row r="65" spans="1:5" ht="38.25" x14ac:dyDescent="0.25">
      <c r="A65" s="106" t="s">
        <v>363</v>
      </c>
      <c r="B65" s="107" t="s">
        <v>364</v>
      </c>
      <c r="C65" s="108">
        <v>30097000</v>
      </c>
      <c r="D65" s="108">
        <v>32438260</v>
      </c>
      <c r="E65" s="108">
        <v>31481701</v>
      </c>
    </row>
    <row r="66" spans="1:5" x14ac:dyDescent="0.25">
      <c r="A66" s="103" t="s">
        <v>271</v>
      </c>
      <c r="B66" s="104" t="s">
        <v>365</v>
      </c>
      <c r="C66" s="105">
        <v>30000</v>
      </c>
      <c r="D66" s="105">
        <v>30000</v>
      </c>
      <c r="E66" s="105">
        <v>0</v>
      </c>
    </row>
    <row r="67" spans="1:5" x14ac:dyDescent="0.25">
      <c r="A67" s="103" t="s">
        <v>610</v>
      </c>
      <c r="B67" s="104" t="s">
        <v>611</v>
      </c>
      <c r="C67" s="105">
        <v>0</v>
      </c>
      <c r="D67" s="105">
        <v>10000</v>
      </c>
      <c r="E67" s="105">
        <v>0</v>
      </c>
    </row>
    <row r="68" spans="1:5" ht="25.5" x14ac:dyDescent="0.25">
      <c r="A68" s="103" t="s">
        <v>366</v>
      </c>
      <c r="B68" s="104" t="s">
        <v>367</v>
      </c>
      <c r="C68" s="105">
        <v>0</v>
      </c>
      <c r="D68" s="105">
        <v>695000</v>
      </c>
      <c r="E68" s="105">
        <v>690215</v>
      </c>
    </row>
    <row r="69" spans="1:5" ht="25.5" customHeight="1" x14ac:dyDescent="0.25">
      <c r="A69" s="103" t="s">
        <v>368</v>
      </c>
      <c r="B69" s="104" t="s">
        <v>369</v>
      </c>
      <c r="C69" s="105">
        <v>0</v>
      </c>
      <c r="D69" s="105">
        <v>12634602</v>
      </c>
      <c r="E69" s="105">
        <v>856693</v>
      </c>
    </row>
    <row r="70" spans="1:5" ht="25.5" x14ac:dyDescent="0.25">
      <c r="A70" s="103" t="s">
        <v>370</v>
      </c>
      <c r="B70" s="104" t="s">
        <v>371</v>
      </c>
      <c r="C70" s="105">
        <v>10000</v>
      </c>
      <c r="D70" s="105">
        <v>2937847</v>
      </c>
      <c r="E70" s="105">
        <v>228665</v>
      </c>
    </row>
    <row r="71" spans="1:5" x14ac:dyDescent="0.25">
      <c r="A71" s="106" t="s">
        <v>372</v>
      </c>
      <c r="B71" s="107" t="s">
        <v>373</v>
      </c>
      <c r="C71" s="108">
        <v>40000</v>
      </c>
      <c r="D71" s="108">
        <f>SUM(D66:D70)</f>
        <v>16307449</v>
      </c>
      <c r="E71" s="108">
        <v>1775573</v>
      </c>
    </row>
    <row r="72" spans="1:5" x14ac:dyDescent="0.25">
      <c r="A72" s="103" t="s">
        <v>374</v>
      </c>
      <c r="B72" s="104" t="s">
        <v>375</v>
      </c>
      <c r="C72" s="105">
        <v>30498000</v>
      </c>
      <c r="D72" s="105">
        <v>61990340</v>
      </c>
      <c r="E72" s="105">
        <v>21841522</v>
      </c>
    </row>
    <row r="73" spans="1:5" x14ac:dyDescent="0.25">
      <c r="A73" s="103" t="s">
        <v>612</v>
      </c>
      <c r="B73" s="104" t="s">
        <v>613</v>
      </c>
      <c r="C73" s="105">
        <v>0</v>
      </c>
      <c r="D73" s="105">
        <v>100000</v>
      </c>
      <c r="E73" s="105">
        <v>64728</v>
      </c>
    </row>
    <row r="74" spans="1:5" ht="25.5" x14ac:dyDescent="0.25">
      <c r="A74" s="103" t="s">
        <v>376</v>
      </c>
      <c r="B74" s="104" t="s">
        <v>377</v>
      </c>
      <c r="C74" s="105">
        <v>2818000</v>
      </c>
      <c r="D74" s="105">
        <v>12229650</v>
      </c>
      <c r="E74" s="105">
        <v>3876900</v>
      </c>
    </row>
    <row r="75" spans="1:5" x14ac:dyDescent="0.25">
      <c r="A75" s="106" t="s">
        <v>273</v>
      </c>
      <c r="B75" s="107" t="s">
        <v>378</v>
      </c>
      <c r="C75" s="108">
        <v>33316000</v>
      </c>
      <c r="D75" s="108">
        <v>74319990</v>
      </c>
      <c r="E75" s="108">
        <v>25783150</v>
      </c>
    </row>
    <row r="76" spans="1:5" ht="38.25" x14ac:dyDescent="0.25">
      <c r="A76" s="103" t="s">
        <v>614</v>
      </c>
      <c r="B76" s="104" t="s">
        <v>615</v>
      </c>
      <c r="C76" s="105">
        <v>0</v>
      </c>
      <c r="D76" s="105">
        <v>91150</v>
      </c>
      <c r="E76" s="105">
        <v>0</v>
      </c>
    </row>
    <row r="77" spans="1:5" ht="38.25" x14ac:dyDescent="0.25">
      <c r="A77" s="106" t="s">
        <v>616</v>
      </c>
      <c r="B77" s="107" t="s">
        <v>617</v>
      </c>
      <c r="C77" s="108">
        <v>0</v>
      </c>
      <c r="D77" s="108">
        <v>91150</v>
      </c>
      <c r="E77" s="108">
        <v>0</v>
      </c>
    </row>
    <row r="78" spans="1:5" ht="32.25" customHeight="1" x14ac:dyDescent="0.25">
      <c r="A78" s="106" t="s">
        <v>379</v>
      </c>
      <c r="B78" s="107" t="s">
        <v>380</v>
      </c>
      <c r="C78" s="108">
        <v>151981056</v>
      </c>
      <c r="D78" s="114">
        <f>213255093+1785577</f>
        <v>215040670</v>
      </c>
      <c r="E78" s="108">
        <v>137032837</v>
      </c>
    </row>
    <row r="79" spans="1:5" s="117" customFormat="1" x14ac:dyDescent="0.25">
      <c r="A79" s="227" t="s">
        <v>386</v>
      </c>
      <c r="B79" s="228"/>
      <c r="C79" s="228"/>
      <c r="D79" s="228"/>
      <c r="E79" s="228"/>
    </row>
    <row r="80" spans="1:5" ht="30" x14ac:dyDescent="0.25">
      <c r="A80" s="116" t="s">
        <v>225</v>
      </c>
      <c r="B80" s="116" t="s">
        <v>16</v>
      </c>
      <c r="C80" s="116" t="s">
        <v>0</v>
      </c>
      <c r="D80" s="116" t="s">
        <v>226</v>
      </c>
      <c r="E80" s="116" t="s">
        <v>227</v>
      </c>
    </row>
    <row r="81" spans="1:5" x14ac:dyDescent="0.25">
      <c r="A81" s="116">
        <v>2</v>
      </c>
      <c r="B81" s="116">
        <v>3</v>
      </c>
      <c r="C81" s="116">
        <v>4</v>
      </c>
      <c r="D81" s="116">
        <v>5</v>
      </c>
      <c r="E81" s="116">
        <v>10</v>
      </c>
    </row>
    <row r="82" spans="1:5" ht="25.5" x14ac:dyDescent="0.25">
      <c r="A82" s="103" t="s">
        <v>304</v>
      </c>
      <c r="B82" s="104" t="s">
        <v>387</v>
      </c>
      <c r="C82" s="105">
        <v>1514944</v>
      </c>
      <c r="D82" s="105">
        <v>1514944</v>
      </c>
      <c r="E82" s="105">
        <v>1514944</v>
      </c>
    </row>
    <row r="83" spans="1:5" ht="25.5" x14ac:dyDescent="0.25">
      <c r="A83" s="103" t="s">
        <v>312</v>
      </c>
      <c r="B83" s="104" t="s">
        <v>388</v>
      </c>
      <c r="C83" s="105">
        <v>1514944</v>
      </c>
      <c r="D83" s="105">
        <v>1514944</v>
      </c>
      <c r="E83" s="105">
        <v>1514944</v>
      </c>
    </row>
    <row r="84" spans="1:5" ht="25.5" x14ac:dyDescent="0.25">
      <c r="A84" s="106" t="s">
        <v>326</v>
      </c>
      <c r="B84" s="107" t="s">
        <v>389</v>
      </c>
      <c r="C84" s="108">
        <v>1514944</v>
      </c>
      <c r="D84" s="108">
        <v>1514944</v>
      </c>
      <c r="E84" s="108">
        <v>1514944</v>
      </c>
    </row>
    <row r="85" spans="1:5" s="117" customFormat="1" x14ac:dyDescent="0.25">
      <c r="A85" s="106"/>
      <c r="B85" s="107"/>
      <c r="C85" s="108"/>
      <c r="D85" s="108"/>
      <c r="E85" s="108"/>
    </row>
    <row r="86" spans="1:5" x14ac:dyDescent="0.25">
      <c r="A86" s="106"/>
      <c r="B86" s="107"/>
      <c r="C86" s="108"/>
      <c r="D86" s="108"/>
      <c r="E86" s="108"/>
    </row>
    <row r="87" spans="1:5" x14ac:dyDescent="0.25">
      <c r="A87" s="106"/>
      <c r="B87" s="107" t="s">
        <v>185</v>
      </c>
      <c r="C87" s="108">
        <f>C84+C78</f>
        <v>153496000</v>
      </c>
      <c r="D87" s="108">
        <f t="shared" ref="D87:E87" si="0">D84+D78</f>
        <v>216555614</v>
      </c>
      <c r="E87" s="108">
        <f t="shared" si="0"/>
        <v>138547781</v>
      </c>
    </row>
  </sheetData>
  <mergeCells count="6">
    <mergeCell ref="A79:E79"/>
    <mergeCell ref="A1:E1"/>
    <mergeCell ref="A2:E2"/>
    <mergeCell ref="A3:D3"/>
    <mergeCell ref="A4:D4"/>
    <mergeCell ref="A6:E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6" sqref="I6"/>
    </sheetView>
  </sheetViews>
  <sheetFormatPr defaultRowHeight="15" x14ac:dyDescent="0.25"/>
  <cols>
    <col min="1" max="1" width="21.140625" customWidth="1"/>
    <col min="2" max="2" width="23" customWidth="1"/>
    <col min="3" max="3" width="19.85546875" customWidth="1"/>
    <col min="4" max="4" width="20.5703125" customWidth="1"/>
    <col min="5" max="5" width="20.7109375" customWidth="1"/>
    <col min="6" max="6" width="18.5703125" customWidth="1"/>
  </cols>
  <sheetData>
    <row r="1" spans="1:6" x14ac:dyDescent="0.25">
      <c r="A1" s="134"/>
      <c r="B1" s="134"/>
      <c r="C1" s="134"/>
      <c r="D1" s="134"/>
      <c r="E1" s="134"/>
      <c r="F1" s="134"/>
    </row>
    <row r="2" spans="1:6" x14ac:dyDescent="0.25">
      <c r="A2" s="134"/>
      <c r="B2" s="134"/>
      <c r="C2" s="134"/>
      <c r="D2" s="134"/>
      <c r="E2" s="134"/>
      <c r="F2" s="134"/>
    </row>
    <row r="3" spans="1:6" ht="32.25" x14ac:dyDescent="0.25">
      <c r="A3" s="144" t="s">
        <v>988</v>
      </c>
      <c r="B3" s="134"/>
      <c r="C3" s="134"/>
      <c r="D3" s="134"/>
      <c r="E3" s="134"/>
      <c r="F3" s="134"/>
    </row>
    <row r="4" spans="1:6" x14ac:dyDescent="0.25">
      <c r="A4" s="145" t="s">
        <v>790</v>
      </c>
      <c r="B4" s="145" t="s">
        <v>791</v>
      </c>
      <c r="C4" s="145" t="s">
        <v>0</v>
      </c>
      <c r="D4" s="145" t="s">
        <v>1068</v>
      </c>
      <c r="E4" s="145" t="s">
        <v>1069</v>
      </c>
      <c r="F4" s="145" t="s">
        <v>227</v>
      </c>
    </row>
    <row r="5" spans="1:6" x14ac:dyDescent="0.25">
      <c r="A5" s="146" t="s">
        <v>792</v>
      </c>
      <c r="B5" s="137"/>
      <c r="C5" s="137"/>
      <c r="D5" s="137"/>
      <c r="E5" s="137"/>
      <c r="F5" s="137"/>
    </row>
    <row r="6" spans="1:6" ht="52.5" x14ac:dyDescent="0.25">
      <c r="A6" s="147" t="s">
        <v>989</v>
      </c>
      <c r="B6" s="147" t="s">
        <v>990</v>
      </c>
      <c r="C6" s="148">
        <v>3318000</v>
      </c>
      <c r="D6" s="148">
        <f>E6-C6</f>
        <v>300200</v>
      </c>
      <c r="E6" s="148">
        <v>3618200</v>
      </c>
      <c r="F6" s="148">
        <v>3618200</v>
      </c>
    </row>
    <row r="7" spans="1:6" x14ac:dyDescent="0.25">
      <c r="A7" s="147"/>
      <c r="B7" s="149" t="s">
        <v>1070</v>
      </c>
      <c r="C7" s="148"/>
      <c r="D7" s="148">
        <f>E7-C7</f>
        <v>0</v>
      </c>
      <c r="E7" s="148"/>
      <c r="F7" s="148"/>
    </row>
    <row r="8" spans="1:6" x14ac:dyDescent="0.25">
      <c r="A8" s="150" t="s">
        <v>803</v>
      </c>
      <c r="B8" s="137"/>
      <c r="C8" s="151">
        <f>SUM(C6:C7)</f>
        <v>3318000</v>
      </c>
      <c r="D8" s="148">
        <f t="shared" ref="D8:D33" si="0">E8-C8</f>
        <v>300200</v>
      </c>
      <c r="E8" s="151">
        <f>SUM(E6:E7)</f>
        <v>3618200</v>
      </c>
      <c r="F8" s="151">
        <f>SUM(F6:F7)</f>
        <v>3618200</v>
      </c>
    </row>
    <row r="9" spans="1:6" ht="21" x14ac:dyDescent="0.25">
      <c r="A9" s="147" t="s">
        <v>806</v>
      </c>
      <c r="B9" s="147" t="s">
        <v>807</v>
      </c>
      <c r="C9" s="148">
        <v>2534000</v>
      </c>
      <c r="D9" s="148">
        <f t="shared" si="0"/>
        <v>318000</v>
      </c>
      <c r="E9" s="148">
        <v>2852000</v>
      </c>
      <c r="F9" s="148">
        <v>2851881</v>
      </c>
    </row>
    <row r="10" spans="1:6" ht="31.5" x14ac:dyDescent="0.25">
      <c r="A10" s="147" t="s">
        <v>951</v>
      </c>
      <c r="B10" s="147" t="s">
        <v>952</v>
      </c>
      <c r="C10" s="148">
        <v>666000</v>
      </c>
      <c r="D10" s="148">
        <f t="shared" si="0"/>
        <v>-136182</v>
      </c>
      <c r="E10" s="148">
        <v>529818</v>
      </c>
      <c r="F10" s="148">
        <v>529818</v>
      </c>
    </row>
    <row r="11" spans="1:6" x14ac:dyDescent="0.25">
      <c r="A11" s="147" t="s">
        <v>978</v>
      </c>
      <c r="B11" s="147" t="s">
        <v>979</v>
      </c>
      <c r="C11" s="148">
        <v>180000</v>
      </c>
      <c r="D11" s="148">
        <f t="shared" si="0"/>
        <v>0</v>
      </c>
      <c r="E11" s="148">
        <v>180000</v>
      </c>
      <c r="F11" s="148">
        <v>176300</v>
      </c>
    </row>
    <row r="12" spans="1:6" ht="21" x14ac:dyDescent="0.25">
      <c r="A12" s="147" t="s">
        <v>810</v>
      </c>
      <c r="B12" s="147" t="s">
        <v>811</v>
      </c>
      <c r="C12" s="148">
        <v>0</v>
      </c>
      <c r="D12" s="148">
        <f t="shared" si="0"/>
        <v>0</v>
      </c>
      <c r="E12" s="148">
        <v>0</v>
      </c>
      <c r="F12" s="148">
        <v>0</v>
      </c>
    </row>
    <row r="13" spans="1:6" x14ac:dyDescent="0.25">
      <c r="A13" s="147" t="s">
        <v>818</v>
      </c>
      <c r="B13" s="147" t="s">
        <v>819</v>
      </c>
      <c r="C13" s="148">
        <v>870000</v>
      </c>
      <c r="D13" s="148">
        <f t="shared" si="0"/>
        <v>0</v>
      </c>
      <c r="E13" s="148">
        <v>870000</v>
      </c>
      <c r="F13" s="148">
        <v>840587</v>
      </c>
    </row>
    <row r="14" spans="1:6" x14ac:dyDescent="0.25">
      <c r="A14" s="147" t="s">
        <v>820</v>
      </c>
      <c r="B14" s="147" t="s">
        <v>821</v>
      </c>
      <c r="C14" s="148">
        <v>35000</v>
      </c>
      <c r="D14" s="148">
        <f t="shared" si="0"/>
        <v>-15000</v>
      </c>
      <c r="E14" s="148">
        <v>20000</v>
      </c>
      <c r="F14" s="148">
        <v>19275</v>
      </c>
    </row>
    <row r="15" spans="1:6" x14ac:dyDescent="0.25">
      <c r="A15" s="147" t="s">
        <v>957</v>
      </c>
      <c r="B15" s="147" t="s">
        <v>958</v>
      </c>
      <c r="C15" s="148">
        <v>30000</v>
      </c>
      <c r="D15" s="148">
        <f t="shared" si="0"/>
        <v>-20000</v>
      </c>
      <c r="E15" s="148">
        <v>10000</v>
      </c>
      <c r="F15" s="148">
        <v>8818</v>
      </c>
    </row>
    <row r="16" spans="1:6" x14ac:dyDescent="0.25">
      <c r="A16" s="147" t="s">
        <v>822</v>
      </c>
      <c r="B16" s="147" t="s">
        <v>823</v>
      </c>
      <c r="C16" s="148">
        <v>35000</v>
      </c>
      <c r="D16" s="148">
        <f t="shared" si="0"/>
        <v>-13000</v>
      </c>
      <c r="E16" s="148">
        <v>22000</v>
      </c>
      <c r="F16" s="148">
        <v>20438</v>
      </c>
    </row>
    <row r="17" spans="1:6" x14ac:dyDescent="0.25">
      <c r="A17" s="147" t="s">
        <v>824</v>
      </c>
      <c r="B17" s="147" t="s">
        <v>1071</v>
      </c>
      <c r="C17" s="148">
        <v>35000</v>
      </c>
      <c r="D17" s="148">
        <f t="shared" si="0"/>
        <v>-12000</v>
      </c>
      <c r="E17" s="148">
        <v>23000</v>
      </c>
      <c r="F17" s="148">
        <v>19166</v>
      </c>
    </row>
    <row r="18" spans="1:6" ht="21" x14ac:dyDescent="0.25">
      <c r="A18" s="147" t="s">
        <v>826</v>
      </c>
      <c r="B18" s="147" t="s">
        <v>827</v>
      </c>
      <c r="C18" s="148">
        <v>0</v>
      </c>
      <c r="D18" s="148">
        <f t="shared" si="0"/>
        <v>5000</v>
      </c>
      <c r="E18" s="148">
        <v>5000</v>
      </c>
      <c r="F18" s="148">
        <v>3833</v>
      </c>
    </row>
    <row r="19" spans="1:6" ht="21" x14ac:dyDescent="0.25">
      <c r="A19" s="147" t="s">
        <v>828</v>
      </c>
      <c r="B19" s="147" t="s">
        <v>829</v>
      </c>
      <c r="C19" s="148">
        <v>25000</v>
      </c>
      <c r="D19" s="148">
        <f t="shared" si="0"/>
        <v>30000</v>
      </c>
      <c r="E19" s="148">
        <v>55000</v>
      </c>
      <c r="F19" s="148">
        <v>54226</v>
      </c>
    </row>
    <row r="20" spans="1:6" ht="21" x14ac:dyDescent="0.25">
      <c r="A20" s="147" t="s">
        <v>946</v>
      </c>
      <c r="B20" s="147" t="s">
        <v>947</v>
      </c>
      <c r="C20" s="148">
        <v>20000</v>
      </c>
      <c r="D20" s="148">
        <f t="shared" si="0"/>
        <v>382</v>
      </c>
      <c r="E20" s="148">
        <v>20382</v>
      </c>
      <c r="F20" s="148">
        <v>20079</v>
      </c>
    </row>
    <row r="21" spans="1:6" ht="31.5" x14ac:dyDescent="0.25">
      <c r="A21" s="147" t="s">
        <v>832</v>
      </c>
      <c r="B21" s="147" t="s">
        <v>833</v>
      </c>
      <c r="C21" s="148">
        <v>35000</v>
      </c>
      <c r="D21" s="148">
        <f t="shared" si="0"/>
        <v>0</v>
      </c>
      <c r="E21" s="148">
        <v>35000</v>
      </c>
      <c r="F21" s="148">
        <v>28194</v>
      </c>
    </row>
    <row r="22" spans="1:6" x14ac:dyDescent="0.25">
      <c r="A22" s="147" t="s">
        <v>834</v>
      </c>
      <c r="B22" s="147" t="s">
        <v>835</v>
      </c>
      <c r="C22" s="148">
        <v>60000</v>
      </c>
      <c r="D22" s="148">
        <f t="shared" si="0"/>
        <v>0</v>
      </c>
      <c r="E22" s="148">
        <v>60000</v>
      </c>
      <c r="F22" s="148">
        <v>39670</v>
      </c>
    </row>
    <row r="23" spans="1:6" ht="21" x14ac:dyDescent="0.25">
      <c r="A23" s="147" t="s">
        <v>838</v>
      </c>
      <c r="B23" s="147" t="s">
        <v>839</v>
      </c>
      <c r="C23" s="148">
        <v>40000</v>
      </c>
      <c r="D23" s="148">
        <f t="shared" si="0"/>
        <v>0</v>
      </c>
      <c r="E23" s="148">
        <v>40000</v>
      </c>
      <c r="F23" s="148">
        <v>29240</v>
      </c>
    </row>
    <row r="24" spans="1:6" x14ac:dyDescent="0.25">
      <c r="A24" s="147" t="s">
        <v>840</v>
      </c>
      <c r="B24" s="147" t="s">
        <v>841</v>
      </c>
      <c r="C24" s="148">
        <v>40000</v>
      </c>
      <c r="D24" s="148">
        <f t="shared" si="0"/>
        <v>0</v>
      </c>
      <c r="E24" s="148">
        <v>40000</v>
      </c>
      <c r="F24" s="148">
        <v>2559</v>
      </c>
    </row>
    <row r="25" spans="1:6" x14ac:dyDescent="0.25">
      <c r="A25" s="147" t="s">
        <v>842</v>
      </c>
      <c r="B25" s="147" t="s">
        <v>843</v>
      </c>
      <c r="C25" s="148">
        <v>110000</v>
      </c>
      <c r="D25" s="148">
        <f t="shared" si="0"/>
        <v>165000</v>
      </c>
      <c r="E25" s="148">
        <v>275000</v>
      </c>
      <c r="F25" s="148">
        <v>273740</v>
      </c>
    </row>
    <row r="26" spans="1:6" ht="21" x14ac:dyDescent="0.25">
      <c r="A26" s="147" t="s">
        <v>848</v>
      </c>
      <c r="B26" s="147" t="s">
        <v>849</v>
      </c>
      <c r="C26" s="148">
        <v>55000</v>
      </c>
      <c r="D26" s="148">
        <f t="shared" si="0"/>
        <v>-50000</v>
      </c>
      <c r="E26" s="148">
        <v>5000</v>
      </c>
      <c r="F26" s="148">
        <v>3300</v>
      </c>
    </row>
    <row r="27" spans="1:6" x14ac:dyDescent="0.25">
      <c r="A27" s="147" t="s">
        <v>852</v>
      </c>
      <c r="B27" s="147" t="s">
        <v>853</v>
      </c>
      <c r="C27" s="148">
        <v>3000</v>
      </c>
      <c r="D27" s="148">
        <f t="shared" si="0"/>
        <v>0</v>
      </c>
      <c r="E27" s="148">
        <v>3000</v>
      </c>
      <c r="F27" s="148">
        <v>1995</v>
      </c>
    </row>
    <row r="28" spans="1:6" x14ac:dyDescent="0.25">
      <c r="A28" s="147" t="s">
        <v>856</v>
      </c>
      <c r="B28" s="147" t="s">
        <v>857</v>
      </c>
      <c r="C28" s="148">
        <v>20000</v>
      </c>
      <c r="D28" s="148">
        <f t="shared" si="0"/>
        <v>0</v>
      </c>
      <c r="E28" s="148">
        <v>20000</v>
      </c>
      <c r="F28" s="148">
        <v>15916</v>
      </c>
    </row>
    <row r="29" spans="1:6" x14ac:dyDescent="0.25">
      <c r="A29" s="147" t="s">
        <v>883</v>
      </c>
      <c r="B29" s="147" t="s">
        <v>884</v>
      </c>
      <c r="C29" s="148">
        <v>0</v>
      </c>
      <c r="D29" s="148">
        <f t="shared" si="0"/>
        <v>5000</v>
      </c>
      <c r="E29" s="148">
        <v>5000</v>
      </c>
      <c r="F29" s="148">
        <v>4315</v>
      </c>
    </row>
    <row r="30" spans="1:6" ht="21" x14ac:dyDescent="0.25">
      <c r="A30" s="147" t="s">
        <v>862</v>
      </c>
      <c r="B30" s="147" t="s">
        <v>863</v>
      </c>
      <c r="C30" s="148">
        <v>32000</v>
      </c>
      <c r="D30" s="148">
        <f t="shared" si="0"/>
        <v>23000</v>
      </c>
      <c r="E30" s="148">
        <v>55000</v>
      </c>
      <c r="F30" s="148">
        <v>54394</v>
      </c>
    </row>
    <row r="31" spans="1:6" ht="31.5" x14ac:dyDescent="0.25">
      <c r="A31" s="147" t="s">
        <v>866</v>
      </c>
      <c r="B31" s="147" t="s">
        <v>885</v>
      </c>
      <c r="C31" s="148">
        <v>130000</v>
      </c>
      <c r="D31" s="148">
        <f t="shared" si="0"/>
        <v>0</v>
      </c>
      <c r="E31" s="148">
        <v>130000</v>
      </c>
      <c r="F31" s="148">
        <v>127216</v>
      </c>
    </row>
    <row r="32" spans="1:6" x14ac:dyDescent="0.25">
      <c r="A32" s="150" t="s">
        <v>878</v>
      </c>
      <c r="B32" s="137"/>
      <c r="C32" s="151">
        <v>4955000</v>
      </c>
      <c r="D32" s="148">
        <f t="shared" si="0"/>
        <v>300200</v>
      </c>
      <c r="E32" s="151">
        <f>SUM(E9:E31)</f>
        <v>5255200</v>
      </c>
      <c r="F32" s="151">
        <v>5124960</v>
      </c>
    </row>
    <row r="33" spans="1:6" x14ac:dyDescent="0.25">
      <c r="A33" s="146" t="s">
        <v>803</v>
      </c>
      <c r="B33" s="137"/>
      <c r="C33" s="152">
        <v>0</v>
      </c>
      <c r="D33" s="148">
        <f t="shared" si="0"/>
        <v>0</v>
      </c>
      <c r="E33" s="152">
        <v>0</v>
      </c>
      <c r="F33" s="152">
        <v>3618200</v>
      </c>
    </row>
    <row r="34" spans="1:6" x14ac:dyDescent="0.25">
      <c r="A34" s="146"/>
      <c r="B34" s="137"/>
      <c r="C34" s="152"/>
      <c r="D34" s="148"/>
      <c r="E34" s="152"/>
      <c r="F34" s="152"/>
    </row>
    <row r="35" spans="1:6" x14ac:dyDescent="0.25">
      <c r="A35" s="146"/>
      <c r="B35" s="137"/>
      <c r="C35" s="152"/>
      <c r="D35" s="148"/>
      <c r="E35" s="152"/>
      <c r="F35" s="15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K1" sqref="K1:L1"/>
    </sheetView>
  </sheetViews>
  <sheetFormatPr defaultRowHeight="15" x14ac:dyDescent="0.25"/>
  <cols>
    <col min="2" max="2" width="13.42578125" customWidth="1"/>
    <col min="3" max="3" width="17.140625" customWidth="1"/>
    <col min="4" max="4" width="20.42578125" customWidth="1"/>
    <col min="5" max="5" width="19.42578125" customWidth="1"/>
    <col min="6" max="6" width="19.85546875" customWidth="1"/>
    <col min="7" max="7" width="17.140625" customWidth="1"/>
    <col min="8" max="8" width="16.140625" customWidth="1"/>
    <col min="9" max="9" width="15.7109375" customWidth="1"/>
    <col min="10" max="10" width="19.42578125" customWidth="1"/>
    <col min="11" max="11" width="15.140625" customWidth="1"/>
  </cols>
  <sheetData>
    <row r="1" spans="1:11" x14ac:dyDescent="0.25">
      <c r="A1" s="133"/>
      <c r="B1" s="133"/>
      <c r="C1" s="133"/>
      <c r="D1" s="133"/>
      <c r="E1" s="133"/>
      <c r="F1" s="153"/>
      <c r="G1" s="133"/>
      <c r="H1" s="133"/>
      <c r="I1" s="133"/>
      <c r="J1" s="133"/>
      <c r="K1" s="133"/>
    </row>
    <row r="2" spans="1:11" x14ac:dyDescent="0.25">
      <c r="A2" s="133"/>
      <c r="B2" s="133"/>
      <c r="C2" s="133"/>
      <c r="D2" s="133"/>
      <c r="E2" s="133"/>
      <c r="F2" s="153"/>
      <c r="G2" s="133"/>
      <c r="H2" s="133"/>
      <c r="I2" s="133"/>
      <c r="J2" s="133"/>
      <c r="K2" s="133"/>
    </row>
    <row r="3" spans="1:11" x14ac:dyDescent="0.25">
      <c r="A3" s="133"/>
      <c r="B3" s="133"/>
      <c r="C3" s="133"/>
      <c r="D3" s="133"/>
      <c r="E3" s="133"/>
      <c r="F3" s="153"/>
      <c r="G3" s="133"/>
      <c r="H3" s="133"/>
      <c r="I3" s="133"/>
      <c r="J3" s="133"/>
      <c r="K3" s="133"/>
    </row>
    <row r="4" spans="1:11" x14ac:dyDescent="0.25">
      <c r="A4" s="133"/>
      <c r="B4" s="133"/>
      <c r="C4" s="133"/>
      <c r="D4" s="133"/>
      <c r="E4" s="133"/>
      <c r="F4" s="153"/>
      <c r="G4" s="133"/>
      <c r="H4" s="133"/>
      <c r="I4" s="133"/>
      <c r="J4" s="133"/>
      <c r="K4" s="133"/>
    </row>
    <row r="5" spans="1:11" x14ac:dyDescent="0.25">
      <c r="A5" s="133"/>
      <c r="B5" s="133"/>
      <c r="C5" s="133"/>
      <c r="D5" s="133"/>
      <c r="E5" s="133"/>
      <c r="F5" s="153"/>
      <c r="G5" s="133"/>
      <c r="H5" s="133"/>
      <c r="I5" s="133"/>
      <c r="J5" s="133"/>
      <c r="K5" s="133"/>
    </row>
    <row r="6" spans="1:11" ht="26.25" x14ac:dyDescent="0.25">
      <c r="A6" s="154"/>
      <c r="B6" s="155"/>
      <c r="C6" s="155"/>
      <c r="D6" s="155"/>
      <c r="E6" s="155"/>
      <c r="F6" s="156" t="s">
        <v>1072</v>
      </c>
      <c r="G6" s="155" t="s">
        <v>1073</v>
      </c>
      <c r="H6" s="155" t="s">
        <v>1074</v>
      </c>
      <c r="I6" s="122" t="s">
        <v>1075</v>
      </c>
      <c r="J6" s="122" t="s">
        <v>1076</v>
      </c>
      <c r="K6" s="122" t="s">
        <v>1077</v>
      </c>
    </row>
    <row r="7" spans="1:11" x14ac:dyDescent="0.25">
      <c r="A7" s="154"/>
      <c r="B7" s="155"/>
      <c r="C7" s="155"/>
      <c r="D7" s="155"/>
      <c r="E7" s="155"/>
      <c r="F7" s="157" t="s">
        <v>1078</v>
      </c>
      <c r="G7" s="158" t="s">
        <v>1079</v>
      </c>
      <c r="H7" s="158" t="s">
        <v>1080</v>
      </c>
      <c r="I7" s="122" t="s">
        <v>1081</v>
      </c>
      <c r="J7" s="121" t="s">
        <v>1082</v>
      </c>
      <c r="K7" s="121" t="s">
        <v>1083</v>
      </c>
    </row>
    <row r="8" spans="1:11" ht="28.5" x14ac:dyDescent="0.25">
      <c r="A8" s="159" t="s">
        <v>790</v>
      </c>
      <c r="B8" s="159" t="s">
        <v>791</v>
      </c>
      <c r="C8" s="159" t="s">
        <v>0</v>
      </c>
      <c r="D8" s="159" t="s">
        <v>1068</v>
      </c>
      <c r="E8" s="159" t="s">
        <v>1069</v>
      </c>
      <c r="F8" s="159"/>
      <c r="G8" s="159" t="s">
        <v>227</v>
      </c>
      <c r="H8" s="159"/>
      <c r="I8" s="160"/>
      <c r="J8" s="160"/>
      <c r="K8" s="160"/>
    </row>
    <row r="9" spans="1:11" ht="60" x14ac:dyDescent="0.25">
      <c r="A9" s="161" t="s">
        <v>806</v>
      </c>
      <c r="B9" s="161" t="s">
        <v>807</v>
      </c>
      <c r="C9" s="162">
        <v>6200000</v>
      </c>
      <c r="D9" s="162">
        <f>E9-C9</f>
        <v>-3600000</v>
      </c>
      <c r="E9" s="162">
        <v>2600000</v>
      </c>
      <c r="F9" s="163">
        <f>G9+H9</f>
        <v>2549145</v>
      </c>
      <c r="G9" s="162">
        <v>533024</v>
      </c>
      <c r="H9" s="162">
        <v>2016121</v>
      </c>
      <c r="I9" s="164">
        <f>H9*0.2819</f>
        <v>568344.50989999995</v>
      </c>
      <c r="J9" s="164">
        <f>H9*0.0262</f>
        <v>52822.370200000005</v>
      </c>
      <c r="K9" s="164">
        <f>H9*0.6919</f>
        <v>1394954.1198999998</v>
      </c>
    </row>
    <row r="10" spans="1:11" ht="75" x14ac:dyDescent="0.25">
      <c r="A10" s="161" t="s">
        <v>951</v>
      </c>
      <c r="B10" s="161" t="s">
        <v>952</v>
      </c>
      <c r="C10" s="162">
        <v>0</v>
      </c>
      <c r="D10" s="162">
        <f t="shared" ref="D10:D38" si="0">E10-C10</f>
        <v>2722000</v>
      </c>
      <c r="E10" s="162">
        <v>2722000</v>
      </c>
      <c r="F10" s="163">
        <f t="shared" ref="F10:F36" si="1">G10+H10</f>
        <v>2208618</v>
      </c>
      <c r="G10" s="162">
        <v>505945</v>
      </c>
      <c r="H10" s="162">
        <v>1702673</v>
      </c>
      <c r="I10" s="164">
        <f t="shared" ref="I10:I36" si="2">H10*0.2819</f>
        <v>479983.51869999996</v>
      </c>
      <c r="J10" s="164">
        <f t="shared" ref="J10:J36" si="3">H10*0.0262</f>
        <v>44610.032599999999</v>
      </c>
      <c r="K10" s="164">
        <f t="shared" ref="K10:K36" si="4">H10*0.6919</f>
        <v>1178079.4486999998</v>
      </c>
    </row>
    <row r="11" spans="1:11" ht="45" x14ac:dyDescent="0.25">
      <c r="A11" s="161" t="s">
        <v>978</v>
      </c>
      <c r="B11" s="161" t="s">
        <v>979</v>
      </c>
      <c r="C11" s="162">
        <v>508000</v>
      </c>
      <c r="D11" s="162">
        <f t="shared" si="0"/>
        <v>-428000</v>
      </c>
      <c r="E11" s="162">
        <v>80000</v>
      </c>
      <c r="F11" s="163">
        <f t="shared" si="1"/>
        <v>29700</v>
      </c>
      <c r="G11" s="162">
        <v>5346</v>
      </c>
      <c r="H11" s="162">
        <v>24354</v>
      </c>
      <c r="I11" s="164">
        <f t="shared" si="2"/>
        <v>6865.3925999999992</v>
      </c>
      <c r="J11" s="164">
        <f t="shared" si="3"/>
        <v>638.07479999999998</v>
      </c>
      <c r="K11" s="164">
        <f t="shared" si="4"/>
        <v>16850.532599999999</v>
      </c>
    </row>
    <row r="12" spans="1:11" ht="30" x14ac:dyDescent="0.25">
      <c r="A12" s="161" t="s">
        <v>980</v>
      </c>
      <c r="B12" s="161" t="s">
        <v>981</v>
      </c>
      <c r="C12" s="162">
        <v>0</v>
      </c>
      <c r="D12" s="162">
        <f t="shared" si="0"/>
        <v>50000</v>
      </c>
      <c r="E12" s="162">
        <v>50000</v>
      </c>
      <c r="F12" s="163">
        <f t="shared" si="1"/>
        <v>32865</v>
      </c>
      <c r="G12" s="162">
        <v>7559</v>
      </c>
      <c r="H12" s="162">
        <v>25306</v>
      </c>
      <c r="I12" s="164">
        <f t="shared" si="2"/>
        <v>7133.7613999999994</v>
      </c>
      <c r="J12" s="164">
        <f t="shared" si="3"/>
        <v>663.0172</v>
      </c>
      <c r="K12" s="164">
        <f t="shared" si="4"/>
        <v>17509.221399999999</v>
      </c>
    </row>
    <row r="13" spans="1:11" ht="45" x14ac:dyDescent="0.25">
      <c r="A13" s="161" t="s">
        <v>810</v>
      </c>
      <c r="B13" s="161" t="s">
        <v>811</v>
      </c>
      <c r="C13" s="162">
        <v>0</v>
      </c>
      <c r="D13" s="162">
        <f t="shared" si="0"/>
        <v>150000</v>
      </c>
      <c r="E13" s="162">
        <v>150000</v>
      </c>
      <c r="F13" s="163">
        <f t="shared" si="1"/>
        <v>147518</v>
      </c>
      <c r="G13" s="162">
        <v>34845</v>
      </c>
      <c r="H13" s="162">
        <v>112673</v>
      </c>
      <c r="I13" s="164">
        <f t="shared" si="2"/>
        <v>31762.518699999997</v>
      </c>
      <c r="J13" s="164">
        <f t="shared" si="3"/>
        <v>2952.0326</v>
      </c>
      <c r="K13" s="164">
        <f t="shared" si="4"/>
        <v>77958.448699999994</v>
      </c>
    </row>
    <row r="14" spans="1:11" ht="30" x14ac:dyDescent="0.25">
      <c r="A14" s="161" t="s">
        <v>953</v>
      </c>
      <c r="B14" s="161" t="s">
        <v>954</v>
      </c>
      <c r="C14" s="162">
        <v>0</v>
      </c>
      <c r="D14" s="162">
        <f t="shared" si="0"/>
        <v>58000</v>
      </c>
      <c r="E14" s="162">
        <v>58000</v>
      </c>
      <c r="F14" s="163">
        <f t="shared" si="1"/>
        <v>43323</v>
      </c>
      <c r="G14" s="162">
        <v>9984</v>
      </c>
      <c r="H14" s="162">
        <v>33339</v>
      </c>
      <c r="I14" s="164">
        <f t="shared" si="2"/>
        <v>9398.2641000000003</v>
      </c>
      <c r="J14" s="164">
        <f t="shared" si="3"/>
        <v>873.48180000000002</v>
      </c>
      <c r="K14" s="164">
        <f t="shared" si="4"/>
        <v>23067.254099999998</v>
      </c>
    </row>
    <row r="15" spans="1:11" ht="60" x14ac:dyDescent="0.25">
      <c r="A15" s="161" t="s">
        <v>955</v>
      </c>
      <c r="B15" s="161" t="s">
        <v>1023</v>
      </c>
      <c r="C15" s="162">
        <v>645000</v>
      </c>
      <c r="D15" s="162">
        <f t="shared" si="0"/>
        <v>-90000</v>
      </c>
      <c r="E15" s="162">
        <v>555000</v>
      </c>
      <c r="F15" s="163">
        <f t="shared" si="1"/>
        <v>303723</v>
      </c>
      <c r="G15" s="162">
        <v>66710</v>
      </c>
      <c r="H15" s="162">
        <v>237013</v>
      </c>
      <c r="I15" s="164">
        <f t="shared" si="2"/>
        <v>66813.964699999997</v>
      </c>
      <c r="J15" s="164">
        <f t="shared" si="3"/>
        <v>6209.7406000000001</v>
      </c>
      <c r="K15" s="164">
        <f t="shared" si="4"/>
        <v>163989.2947</v>
      </c>
    </row>
    <row r="16" spans="1:11" ht="45" x14ac:dyDescent="0.25">
      <c r="A16" s="161" t="s">
        <v>818</v>
      </c>
      <c r="B16" s="161" t="s">
        <v>819</v>
      </c>
      <c r="C16" s="162">
        <v>1875000</v>
      </c>
      <c r="D16" s="162">
        <f t="shared" si="0"/>
        <v>-470000</v>
      </c>
      <c r="E16" s="162">
        <v>1405000</v>
      </c>
      <c r="F16" s="163">
        <f t="shared" si="1"/>
        <v>1400469</v>
      </c>
      <c r="G16" s="162">
        <v>315852</v>
      </c>
      <c r="H16" s="162">
        <v>1084617</v>
      </c>
      <c r="I16" s="164">
        <f t="shared" si="2"/>
        <v>305753.53229999996</v>
      </c>
      <c r="J16" s="164">
        <f t="shared" si="3"/>
        <v>28416.965400000001</v>
      </c>
      <c r="K16" s="164">
        <f t="shared" si="4"/>
        <v>750446.50229999993</v>
      </c>
    </row>
    <row r="17" spans="1:11" ht="30" x14ac:dyDescent="0.25">
      <c r="A17" s="161" t="s">
        <v>820</v>
      </c>
      <c r="B17" s="161" t="s">
        <v>821</v>
      </c>
      <c r="C17" s="162">
        <v>80000</v>
      </c>
      <c r="D17" s="162">
        <f t="shared" si="0"/>
        <v>-45000</v>
      </c>
      <c r="E17" s="162">
        <v>35000</v>
      </c>
      <c r="F17" s="163">
        <f t="shared" si="1"/>
        <v>34993</v>
      </c>
      <c r="G17" s="162">
        <v>7954</v>
      </c>
      <c r="H17" s="162">
        <v>27039</v>
      </c>
      <c r="I17" s="164">
        <f t="shared" si="2"/>
        <v>7622.2940999999992</v>
      </c>
      <c r="J17" s="164">
        <f t="shared" si="3"/>
        <v>708.42180000000008</v>
      </c>
      <c r="K17" s="164">
        <f t="shared" si="4"/>
        <v>18708.284099999997</v>
      </c>
    </row>
    <row r="18" spans="1:11" ht="30" x14ac:dyDescent="0.25">
      <c r="A18" s="161" t="s">
        <v>957</v>
      </c>
      <c r="B18" s="161" t="s">
        <v>958</v>
      </c>
      <c r="C18" s="162">
        <v>200000</v>
      </c>
      <c r="D18" s="162">
        <f t="shared" si="0"/>
        <v>-145000</v>
      </c>
      <c r="E18" s="162">
        <v>55000</v>
      </c>
      <c r="F18" s="163">
        <f t="shared" si="1"/>
        <v>52670</v>
      </c>
      <c r="G18" s="162">
        <v>11061</v>
      </c>
      <c r="H18" s="162">
        <v>41609</v>
      </c>
      <c r="I18" s="164">
        <f t="shared" si="2"/>
        <v>11729.577099999999</v>
      </c>
      <c r="J18" s="164">
        <f t="shared" si="3"/>
        <v>1090.1558</v>
      </c>
      <c r="K18" s="164">
        <f t="shared" si="4"/>
        <v>28789.267099999997</v>
      </c>
    </row>
    <row r="19" spans="1:11" ht="30" x14ac:dyDescent="0.25">
      <c r="A19" s="161" t="s">
        <v>822</v>
      </c>
      <c r="B19" s="161" t="s">
        <v>823</v>
      </c>
      <c r="C19" s="162">
        <v>84000</v>
      </c>
      <c r="D19" s="162">
        <f t="shared" si="0"/>
        <v>-46000</v>
      </c>
      <c r="E19" s="162">
        <v>38000</v>
      </c>
      <c r="F19" s="163">
        <f t="shared" si="1"/>
        <v>37890</v>
      </c>
      <c r="G19" s="162">
        <v>8612</v>
      </c>
      <c r="H19" s="162">
        <v>29278</v>
      </c>
      <c r="I19" s="164">
        <f t="shared" si="2"/>
        <v>8253.4681999999993</v>
      </c>
      <c r="J19" s="164">
        <f t="shared" si="3"/>
        <v>767.08360000000005</v>
      </c>
      <c r="K19" s="164">
        <f t="shared" si="4"/>
        <v>20257.448199999999</v>
      </c>
    </row>
    <row r="20" spans="1:11" ht="45" x14ac:dyDescent="0.25">
      <c r="A20" s="161" t="s">
        <v>993</v>
      </c>
      <c r="B20" s="161" t="s">
        <v>994</v>
      </c>
      <c r="C20" s="162">
        <v>10000</v>
      </c>
      <c r="D20" s="162">
        <f t="shared" si="0"/>
        <v>0</v>
      </c>
      <c r="E20" s="162">
        <v>10000</v>
      </c>
      <c r="F20" s="163">
        <f t="shared" si="1"/>
        <v>5619</v>
      </c>
      <c r="G20" s="162">
        <v>1349</v>
      </c>
      <c r="H20" s="162">
        <v>4270</v>
      </c>
      <c r="I20" s="164">
        <f t="shared" si="2"/>
        <v>1203.713</v>
      </c>
      <c r="J20" s="164">
        <f t="shared" si="3"/>
        <v>111.87400000000001</v>
      </c>
      <c r="K20" s="164">
        <f t="shared" si="4"/>
        <v>2954.413</v>
      </c>
    </row>
    <row r="21" spans="1:11" ht="30" x14ac:dyDescent="0.25">
      <c r="A21" s="161" t="s">
        <v>1007</v>
      </c>
      <c r="B21" s="161" t="s">
        <v>1008</v>
      </c>
      <c r="C21" s="162">
        <v>7396000</v>
      </c>
      <c r="D21" s="162">
        <f t="shared" si="0"/>
        <v>354000</v>
      </c>
      <c r="E21" s="162">
        <v>7750000</v>
      </c>
      <c r="F21" s="163">
        <f t="shared" si="1"/>
        <v>7746838</v>
      </c>
      <c r="G21" s="162">
        <v>1766811</v>
      </c>
      <c r="H21" s="162">
        <v>5980027</v>
      </c>
      <c r="I21" s="164">
        <f t="shared" si="2"/>
        <v>1685769.6113</v>
      </c>
      <c r="J21" s="164">
        <f t="shared" si="3"/>
        <v>156676.70740000001</v>
      </c>
      <c r="K21" s="164">
        <f t="shared" si="4"/>
        <v>4137580.6812999998</v>
      </c>
    </row>
    <row r="22" spans="1:11" ht="45" x14ac:dyDescent="0.25">
      <c r="A22" s="161" t="s">
        <v>828</v>
      </c>
      <c r="B22" s="161" t="s">
        <v>829</v>
      </c>
      <c r="C22" s="162">
        <v>20000</v>
      </c>
      <c r="D22" s="162">
        <f t="shared" si="0"/>
        <v>15000</v>
      </c>
      <c r="E22" s="162">
        <v>35000</v>
      </c>
      <c r="F22" s="163">
        <f t="shared" si="1"/>
        <v>30384</v>
      </c>
      <c r="G22" s="162">
        <v>6999</v>
      </c>
      <c r="H22" s="162">
        <v>23385</v>
      </c>
      <c r="I22" s="164">
        <f t="shared" si="2"/>
        <v>6592.2314999999999</v>
      </c>
      <c r="J22" s="164">
        <f t="shared" si="3"/>
        <v>612.68700000000001</v>
      </c>
      <c r="K22" s="164">
        <f t="shared" si="4"/>
        <v>16180.081499999998</v>
      </c>
    </row>
    <row r="23" spans="1:11" ht="45" x14ac:dyDescent="0.25">
      <c r="A23" s="161" t="s">
        <v>1024</v>
      </c>
      <c r="B23" s="161" t="s">
        <v>1025</v>
      </c>
      <c r="C23" s="162">
        <v>0</v>
      </c>
      <c r="D23" s="162">
        <f t="shared" si="0"/>
        <v>10000</v>
      </c>
      <c r="E23" s="162">
        <v>10000</v>
      </c>
      <c r="F23" s="163">
        <f t="shared" si="1"/>
        <v>8622</v>
      </c>
      <c r="G23" s="162">
        <v>8622</v>
      </c>
      <c r="H23" s="162">
        <v>0</v>
      </c>
      <c r="I23" s="164">
        <f t="shared" si="2"/>
        <v>0</v>
      </c>
      <c r="J23" s="164">
        <f t="shared" si="3"/>
        <v>0</v>
      </c>
      <c r="K23" s="164">
        <f t="shared" si="4"/>
        <v>0</v>
      </c>
    </row>
    <row r="24" spans="1:11" ht="45" x14ac:dyDescent="0.25">
      <c r="A24" s="161" t="s">
        <v>946</v>
      </c>
      <c r="B24" s="161" t="s">
        <v>947</v>
      </c>
      <c r="C24" s="162">
        <v>80000</v>
      </c>
      <c r="D24" s="162">
        <f t="shared" si="0"/>
        <v>-20000</v>
      </c>
      <c r="E24" s="162">
        <v>60000</v>
      </c>
      <c r="F24" s="163">
        <f t="shared" si="1"/>
        <v>60000</v>
      </c>
      <c r="G24" s="162">
        <v>13986</v>
      </c>
      <c r="H24" s="162">
        <v>46014</v>
      </c>
      <c r="I24" s="164">
        <f t="shared" si="2"/>
        <v>12971.346599999999</v>
      </c>
      <c r="J24" s="164">
        <f t="shared" si="3"/>
        <v>1205.5668000000001</v>
      </c>
      <c r="K24" s="164">
        <f t="shared" si="4"/>
        <v>31837.086599999999</v>
      </c>
    </row>
    <row r="25" spans="1:11" ht="90" x14ac:dyDescent="0.25">
      <c r="A25" s="161" t="s">
        <v>832</v>
      </c>
      <c r="B25" s="161" t="s">
        <v>833</v>
      </c>
      <c r="C25" s="162">
        <v>300000</v>
      </c>
      <c r="D25" s="162">
        <f t="shared" si="0"/>
        <v>125000</v>
      </c>
      <c r="E25" s="162">
        <v>425000</v>
      </c>
      <c r="F25" s="163">
        <f t="shared" si="1"/>
        <v>424178</v>
      </c>
      <c r="G25" s="162">
        <v>96669</v>
      </c>
      <c r="H25" s="162">
        <v>327509</v>
      </c>
      <c r="I25" s="164">
        <f t="shared" si="2"/>
        <v>92324.787100000001</v>
      </c>
      <c r="J25" s="164">
        <f t="shared" si="3"/>
        <v>8580.7358000000004</v>
      </c>
      <c r="K25" s="164">
        <f t="shared" si="4"/>
        <v>226603.47709999999</v>
      </c>
    </row>
    <row r="26" spans="1:11" ht="60" x14ac:dyDescent="0.25">
      <c r="A26" s="161" t="s">
        <v>838</v>
      </c>
      <c r="B26" s="161" t="s">
        <v>839</v>
      </c>
      <c r="C26" s="162">
        <v>30000</v>
      </c>
      <c r="D26" s="162">
        <f t="shared" si="0"/>
        <v>15000</v>
      </c>
      <c r="E26" s="162">
        <v>45000</v>
      </c>
      <c r="F26" s="163">
        <f t="shared" si="1"/>
        <v>42311</v>
      </c>
      <c r="G26" s="162">
        <v>8341</v>
      </c>
      <c r="H26" s="162">
        <v>33970</v>
      </c>
      <c r="I26" s="164">
        <f t="shared" si="2"/>
        <v>9576.143</v>
      </c>
      <c r="J26" s="164">
        <f t="shared" si="3"/>
        <v>890.01400000000001</v>
      </c>
      <c r="K26" s="164">
        <f t="shared" si="4"/>
        <v>23503.842999999997</v>
      </c>
    </row>
    <row r="27" spans="1:11" ht="45" x14ac:dyDescent="0.25">
      <c r="A27" s="161" t="s">
        <v>840</v>
      </c>
      <c r="B27" s="161" t="s">
        <v>841</v>
      </c>
      <c r="C27" s="162">
        <v>200000</v>
      </c>
      <c r="D27" s="162">
        <f t="shared" si="0"/>
        <v>-10000</v>
      </c>
      <c r="E27" s="162">
        <v>190000</v>
      </c>
      <c r="F27" s="163">
        <f t="shared" si="1"/>
        <v>189092</v>
      </c>
      <c r="G27" s="162">
        <v>40656</v>
      </c>
      <c r="H27" s="162">
        <v>148436</v>
      </c>
      <c r="I27" s="164">
        <f t="shared" si="2"/>
        <v>41844.108399999997</v>
      </c>
      <c r="J27" s="164">
        <f t="shared" si="3"/>
        <v>3889.0232000000001</v>
      </c>
      <c r="K27" s="164">
        <f t="shared" si="4"/>
        <v>102702.86839999999</v>
      </c>
    </row>
    <row r="28" spans="1:11" ht="30" x14ac:dyDescent="0.25">
      <c r="A28" s="161" t="s">
        <v>842</v>
      </c>
      <c r="B28" s="161" t="s">
        <v>843</v>
      </c>
      <c r="C28" s="162">
        <v>900000</v>
      </c>
      <c r="D28" s="162">
        <f t="shared" si="0"/>
        <v>250000</v>
      </c>
      <c r="E28" s="162">
        <v>1150000</v>
      </c>
      <c r="F28" s="163">
        <f t="shared" si="1"/>
        <v>1127982</v>
      </c>
      <c r="G28" s="162">
        <v>246512</v>
      </c>
      <c r="H28" s="162">
        <v>881470</v>
      </c>
      <c r="I28" s="164">
        <f t="shared" si="2"/>
        <v>248486.39299999998</v>
      </c>
      <c r="J28" s="164">
        <f t="shared" si="3"/>
        <v>23094.513999999999</v>
      </c>
      <c r="K28" s="164">
        <f t="shared" si="4"/>
        <v>609889.09299999999</v>
      </c>
    </row>
    <row r="29" spans="1:11" ht="45" x14ac:dyDescent="0.25">
      <c r="A29" s="161" t="s">
        <v>844</v>
      </c>
      <c r="B29" s="161" t="s">
        <v>845</v>
      </c>
      <c r="C29" s="162">
        <v>300000</v>
      </c>
      <c r="D29" s="162">
        <f t="shared" si="0"/>
        <v>-85000</v>
      </c>
      <c r="E29" s="162">
        <v>215000</v>
      </c>
      <c r="F29" s="163">
        <f t="shared" si="1"/>
        <v>214302</v>
      </c>
      <c r="G29" s="162">
        <v>46768</v>
      </c>
      <c r="H29" s="162">
        <v>167534</v>
      </c>
      <c r="I29" s="164">
        <f t="shared" si="2"/>
        <v>47227.834599999995</v>
      </c>
      <c r="J29" s="164">
        <f t="shared" si="3"/>
        <v>4389.3908000000001</v>
      </c>
      <c r="K29" s="164">
        <f t="shared" si="4"/>
        <v>115916.77459999999</v>
      </c>
    </row>
    <row r="30" spans="1:11" ht="30" x14ac:dyDescent="0.25">
      <c r="A30" s="161" t="s">
        <v>846</v>
      </c>
      <c r="B30" s="161" t="s">
        <v>1026</v>
      </c>
      <c r="C30" s="162">
        <v>0</v>
      </c>
      <c r="D30" s="162">
        <f t="shared" si="0"/>
        <v>8000</v>
      </c>
      <c r="E30" s="162">
        <v>8000</v>
      </c>
      <c r="F30" s="163">
        <f t="shared" si="1"/>
        <v>7410</v>
      </c>
      <c r="G30" s="162">
        <v>1946</v>
      </c>
      <c r="H30" s="162">
        <v>5464</v>
      </c>
      <c r="I30" s="164">
        <f t="shared" si="2"/>
        <v>1540.3016</v>
      </c>
      <c r="J30" s="164">
        <f t="shared" si="3"/>
        <v>143.1568</v>
      </c>
      <c r="K30" s="164">
        <f t="shared" si="4"/>
        <v>3780.5415999999996</v>
      </c>
    </row>
    <row r="31" spans="1:11" ht="60" x14ac:dyDescent="0.25">
      <c r="A31" s="161" t="s">
        <v>895</v>
      </c>
      <c r="B31" s="161" t="s">
        <v>896</v>
      </c>
      <c r="C31" s="162">
        <v>0</v>
      </c>
      <c r="D31" s="162">
        <f t="shared" si="0"/>
        <v>3000</v>
      </c>
      <c r="E31" s="162">
        <v>3000</v>
      </c>
      <c r="F31" s="163">
        <f t="shared" si="1"/>
        <v>3000</v>
      </c>
      <c r="G31" s="162">
        <v>720</v>
      </c>
      <c r="H31" s="162">
        <v>2280</v>
      </c>
      <c r="I31" s="164">
        <f t="shared" si="2"/>
        <v>642.73199999999997</v>
      </c>
      <c r="J31" s="164">
        <f t="shared" si="3"/>
        <v>59.736000000000004</v>
      </c>
      <c r="K31" s="164">
        <f t="shared" si="4"/>
        <v>1577.5319999999999</v>
      </c>
    </row>
    <row r="32" spans="1:11" ht="30" x14ac:dyDescent="0.25">
      <c r="A32" s="161" t="s">
        <v>856</v>
      </c>
      <c r="B32" s="161" t="s">
        <v>857</v>
      </c>
      <c r="C32" s="162">
        <v>10000</v>
      </c>
      <c r="D32" s="162">
        <f t="shared" si="0"/>
        <v>20000</v>
      </c>
      <c r="E32" s="162">
        <v>30000</v>
      </c>
      <c r="F32" s="163">
        <f t="shared" si="1"/>
        <v>27132</v>
      </c>
      <c r="G32" s="162">
        <v>6529</v>
      </c>
      <c r="H32" s="162">
        <v>20603</v>
      </c>
      <c r="I32" s="164">
        <f t="shared" si="2"/>
        <v>5807.9856999999993</v>
      </c>
      <c r="J32" s="164">
        <f t="shared" si="3"/>
        <v>539.79860000000008</v>
      </c>
      <c r="K32" s="164">
        <f t="shared" si="4"/>
        <v>14255.215699999999</v>
      </c>
    </row>
    <row r="33" spans="1:11" ht="30" x14ac:dyDescent="0.25">
      <c r="A33" s="161" t="s">
        <v>1027</v>
      </c>
      <c r="B33" s="161" t="s">
        <v>1028</v>
      </c>
      <c r="C33" s="162">
        <v>20000</v>
      </c>
      <c r="D33" s="162">
        <f t="shared" si="0"/>
        <v>-5000</v>
      </c>
      <c r="E33" s="162">
        <v>15000</v>
      </c>
      <c r="F33" s="163">
        <f t="shared" si="1"/>
        <v>13160</v>
      </c>
      <c r="G33" s="162">
        <v>3088</v>
      </c>
      <c r="H33" s="162">
        <v>10072</v>
      </c>
      <c r="I33" s="164">
        <f t="shared" si="2"/>
        <v>2839.2967999999996</v>
      </c>
      <c r="J33" s="164">
        <f t="shared" si="3"/>
        <v>263.88640000000004</v>
      </c>
      <c r="K33" s="164">
        <f t="shared" si="4"/>
        <v>6968.8167999999996</v>
      </c>
    </row>
    <row r="34" spans="1:11" ht="30" x14ac:dyDescent="0.25">
      <c r="A34" s="161"/>
      <c r="B34" s="161" t="s">
        <v>1084</v>
      </c>
      <c r="C34" s="162">
        <v>207000</v>
      </c>
      <c r="D34" s="162">
        <f t="shared" si="0"/>
        <v>-207000</v>
      </c>
      <c r="E34" s="162">
        <v>0</v>
      </c>
      <c r="F34" s="163">
        <f t="shared" si="1"/>
        <v>0</v>
      </c>
      <c r="G34" s="162"/>
      <c r="H34" s="162"/>
      <c r="I34" s="164"/>
      <c r="J34" s="164"/>
      <c r="K34" s="164"/>
    </row>
    <row r="35" spans="1:11" ht="75" x14ac:dyDescent="0.25">
      <c r="A35" s="161" t="s">
        <v>866</v>
      </c>
      <c r="B35" s="161" t="s">
        <v>867</v>
      </c>
      <c r="C35" s="162">
        <v>2496000</v>
      </c>
      <c r="D35" s="162">
        <f t="shared" si="0"/>
        <v>-291000</v>
      </c>
      <c r="E35" s="162">
        <v>2205000</v>
      </c>
      <c r="F35" s="163">
        <f t="shared" si="1"/>
        <v>2204035</v>
      </c>
      <c r="G35" s="162">
        <v>499682</v>
      </c>
      <c r="H35" s="162">
        <v>1704353</v>
      </c>
      <c r="I35" s="164">
        <f t="shared" si="2"/>
        <v>480457.11069999996</v>
      </c>
      <c r="J35" s="164">
        <f t="shared" si="3"/>
        <v>44654.048600000002</v>
      </c>
      <c r="K35" s="164">
        <f t="shared" si="4"/>
        <v>1179241.8406999998</v>
      </c>
    </row>
    <row r="36" spans="1:11" ht="42.75" x14ac:dyDescent="0.25">
      <c r="A36" s="165" t="s">
        <v>878</v>
      </c>
      <c r="B36" s="166"/>
      <c r="C36" s="163">
        <f>SUM(C9:C35)</f>
        <v>21561000</v>
      </c>
      <c r="D36" s="162">
        <f t="shared" si="0"/>
        <v>-1662000</v>
      </c>
      <c r="E36" s="163">
        <f>SUM(E9:E35)</f>
        <v>19899000</v>
      </c>
      <c r="F36" s="163">
        <f t="shared" si="1"/>
        <v>18944979</v>
      </c>
      <c r="G36" s="163">
        <f>SUM(G9:G35)</f>
        <v>4255570</v>
      </c>
      <c r="H36" s="163">
        <f>SUM(H9:H35)</f>
        <v>14689409</v>
      </c>
      <c r="I36" s="164">
        <f t="shared" si="2"/>
        <v>4140944.3970999997</v>
      </c>
      <c r="J36" s="164">
        <f t="shared" si="3"/>
        <v>384862.51579999999</v>
      </c>
      <c r="K36" s="164">
        <f t="shared" si="4"/>
        <v>10163602.087099999</v>
      </c>
    </row>
    <row r="37" spans="1:11" x14ac:dyDescent="0.25">
      <c r="A37" s="160"/>
      <c r="B37" s="160" t="s">
        <v>1085</v>
      </c>
      <c r="C37" s="160">
        <v>1027000</v>
      </c>
      <c r="D37" s="162">
        <f t="shared" si="0"/>
        <v>784000</v>
      </c>
      <c r="E37" s="160">
        <v>1811000</v>
      </c>
      <c r="F37" s="167">
        <v>1811000</v>
      </c>
      <c r="G37" s="168">
        <v>0</v>
      </c>
      <c r="H37" s="169">
        <v>1811000</v>
      </c>
      <c r="I37" s="160">
        <v>375000</v>
      </c>
      <c r="J37" s="160">
        <v>12000</v>
      </c>
      <c r="K37" s="160">
        <v>1424000</v>
      </c>
    </row>
    <row r="38" spans="1:11" ht="15.75" x14ac:dyDescent="0.25">
      <c r="A38" s="160"/>
      <c r="B38" s="170" t="s">
        <v>88</v>
      </c>
      <c r="C38" s="171">
        <f>SUM(C36:C37)</f>
        <v>22588000</v>
      </c>
      <c r="D38" s="172">
        <f t="shared" si="0"/>
        <v>-878000</v>
      </c>
      <c r="E38" s="171">
        <f t="shared" ref="E38:K38" si="5">SUM(E36:E37)</f>
        <v>21710000</v>
      </c>
      <c r="F38" s="171">
        <f t="shared" si="5"/>
        <v>20755979</v>
      </c>
      <c r="G38" s="171">
        <f t="shared" si="5"/>
        <v>4255570</v>
      </c>
      <c r="H38" s="171">
        <f t="shared" si="5"/>
        <v>16500409</v>
      </c>
      <c r="I38" s="171">
        <f t="shared" si="5"/>
        <v>4515944.3970999997</v>
      </c>
      <c r="J38" s="171">
        <f t="shared" si="5"/>
        <v>396862.51579999999</v>
      </c>
      <c r="K38" s="171">
        <f t="shared" si="5"/>
        <v>11587602.087099999</v>
      </c>
    </row>
    <row r="39" spans="1:11" x14ac:dyDescent="0.25">
      <c r="A39" s="122" t="s">
        <v>1086</v>
      </c>
      <c r="B39" s="122"/>
      <c r="C39" s="122"/>
      <c r="D39" s="122"/>
      <c r="E39" s="122"/>
      <c r="F39" s="173"/>
      <c r="G39" s="122"/>
      <c r="H39" s="122"/>
      <c r="I39" s="122"/>
      <c r="J39" s="122"/>
      <c r="K39" s="122"/>
    </row>
    <row r="40" spans="1:11" x14ac:dyDescent="0.25">
      <c r="A40" s="122" t="s">
        <v>1087</v>
      </c>
      <c r="B40" s="122"/>
      <c r="C40" s="122"/>
      <c r="D40" s="122"/>
      <c r="E40" s="122"/>
      <c r="F40" s="173"/>
      <c r="G40" s="122"/>
      <c r="H40" s="122"/>
      <c r="I40" s="122"/>
      <c r="J40" s="122"/>
      <c r="K40" s="122"/>
    </row>
    <row r="41" spans="1:11" x14ac:dyDescent="0.25">
      <c r="A41" s="122"/>
      <c r="B41" s="122"/>
      <c r="C41" s="122"/>
      <c r="D41" s="122"/>
      <c r="E41" s="122"/>
      <c r="F41" s="173"/>
      <c r="G41" s="122"/>
      <c r="H41" s="122"/>
      <c r="I41" s="122"/>
      <c r="J41" s="122"/>
      <c r="K41" s="122"/>
    </row>
    <row r="42" spans="1:11" x14ac:dyDescent="0.25">
      <c r="A42" s="122"/>
      <c r="B42" s="122"/>
      <c r="C42" s="122"/>
      <c r="D42" s="122"/>
      <c r="E42" s="122"/>
      <c r="F42" s="173"/>
      <c r="G42" s="122"/>
      <c r="H42" s="122"/>
      <c r="I42" s="122"/>
      <c r="J42" s="122"/>
      <c r="K42" s="122"/>
    </row>
    <row r="43" spans="1:11" x14ac:dyDescent="0.25">
      <c r="A43" s="121" t="s">
        <v>196</v>
      </c>
      <c r="B43" s="122"/>
      <c r="C43" s="122"/>
      <c r="D43" s="122"/>
      <c r="E43" s="122"/>
      <c r="F43" s="173"/>
      <c r="G43" s="122"/>
      <c r="H43" s="122"/>
      <c r="I43" s="122"/>
      <c r="J43" s="122"/>
      <c r="K43" s="122"/>
    </row>
    <row r="44" spans="1:11" x14ac:dyDescent="0.25">
      <c r="A44" s="122"/>
      <c r="B44" s="121" t="s">
        <v>1088</v>
      </c>
      <c r="C44" s="174">
        <v>12589000</v>
      </c>
      <c r="D44" s="162">
        <f t="shared" ref="D44:D49" si="6">E44-C44</f>
        <v>516000</v>
      </c>
      <c r="E44" s="174">
        <v>13105000</v>
      </c>
      <c r="F44" s="175">
        <f>G44+H44</f>
        <v>13102210</v>
      </c>
      <c r="G44" s="174">
        <v>82402</v>
      </c>
      <c r="H44" s="174">
        <f>SUM(I44:K44)</f>
        <v>13019808</v>
      </c>
      <c r="I44" s="174">
        <v>3167464</v>
      </c>
      <c r="J44" s="174">
        <v>211387</v>
      </c>
      <c r="K44" s="174">
        <v>9640957</v>
      </c>
    </row>
    <row r="45" spans="1:11" x14ac:dyDescent="0.25">
      <c r="A45" s="122"/>
      <c r="B45" s="121" t="s">
        <v>80</v>
      </c>
      <c r="C45" s="174">
        <v>3523000</v>
      </c>
      <c r="D45" s="162">
        <f t="shared" si="6"/>
        <v>27000</v>
      </c>
      <c r="E45" s="174">
        <v>3550000</v>
      </c>
      <c r="F45" s="175">
        <f>G45+H45</f>
        <v>3537595</v>
      </c>
      <c r="G45" s="174">
        <v>22248</v>
      </c>
      <c r="H45" s="174">
        <f>SUM(I45:K45)</f>
        <v>3515347</v>
      </c>
      <c r="I45" s="174">
        <v>855215</v>
      </c>
      <c r="J45" s="174">
        <v>57074</v>
      </c>
      <c r="K45" s="174">
        <v>2603058</v>
      </c>
    </row>
    <row r="46" spans="1:11" x14ac:dyDescent="0.25">
      <c r="A46" s="173"/>
      <c r="B46" s="173" t="s">
        <v>1089</v>
      </c>
      <c r="C46" s="175">
        <f>SUM(C44:C45)</f>
        <v>16112000</v>
      </c>
      <c r="D46" s="162">
        <f t="shared" si="6"/>
        <v>543000</v>
      </c>
      <c r="E46" s="175">
        <f>SUM(E44:E45)</f>
        <v>16655000</v>
      </c>
      <c r="F46" s="175">
        <f>G46+H46</f>
        <v>16639806</v>
      </c>
      <c r="G46" s="175">
        <f>SUM(G44:G45)</f>
        <v>104650</v>
      </c>
      <c r="H46" s="175">
        <f>SUM(I46:K46)</f>
        <v>16535156</v>
      </c>
      <c r="I46" s="175">
        <v>4022679</v>
      </c>
      <c r="J46" s="175">
        <v>268461</v>
      </c>
      <c r="K46" s="175">
        <v>12244016</v>
      </c>
    </row>
    <row r="47" spans="1:11" x14ac:dyDescent="0.25">
      <c r="A47" s="121" t="s">
        <v>1090</v>
      </c>
      <c r="B47" s="122"/>
      <c r="C47" s="174"/>
      <c r="D47" s="122"/>
      <c r="E47" s="174"/>
      <c r="F47" s="173"/>
      <c r="G47" s="122"/>
      <c r="H47" s="122"/>
      <c r="I47" s="122"/>
      <c r="J47" s="122"/>
      <c r="K47" s="122"/>
    </row>
    <row r="48" spans="1:11" x14ac:dyDescent="0.25">
      <c r="A48" s="122"/>
      <c r="B48" s="121" t="s">
        <v>1091</v>
      </c>
      <c r="C48" s="174">
        <v>5581000</v>
      </c>
      <c r="D48" s="162">
        <f t="shared" si="6"/>
        <v>-1421000</v>
      </c>
      <c r="E48" s="176">
        <v>4160000</v>
      </c>
      <c r="F48" s="175">
        <f>G48</f>
        <v>4150920</v>
      </c>
      <c r="G48" s="174">
        <v>4150920</v>
      </c>
      <c r="H48" s="174"/>
      <c r="I48" s="174"/>
      <c r="J48" s="174"/>
      <c r="K48" s="174"/>
    </row>
    <row r="49" spans="1:11" x14ac:dyDescent="0.25">
      <c r="A49" s="122"/>
      <c r="B49" s="121" t="s">
        <v>1092</v>
      </c>
      <c r="C49" s="174">
        <v>895000</v>
      </c>
      <c r="D49" s="122">
        <f t="shared" si="6"/>
        <v>0</v>
      </c>
      <c r="E49" s="176">
        <v>895000</v>
      </c>
      <c r="F49" s="175"/>
      <c r="G49" s="174"/>
      <c r="H49" s="174"/>
      <c r="I49" s="174"/>
      <c r="J49" s="174"/>
      <c r="K49" s="174"/>
    </row>
    <row r="50" spans="1:11" ht="15.75" x14ac:dyDescent="0.25">
      <c r="A50" s="122"/>
      <c r="B50" s="177" t="s">
        <v>1093</v>
      </c>
      <c r="C50" s="178">
        <f>SUM(C46:C49)</f>
        <v>22588000</v>
      </c>
      <c r="D50" s="178">
        <f>SUM(D46:D49)</f>
        <v>-878000</v>
      </c>
      <c r="E50" s="178">
        <f>SUM(E46:E49)</f>
        <v>21710000</v>
      </c>
      <c r="F50" s="178">
        <f t="shared" ref="F50:K50" si="7">F46+F48</f>
        <v>20790726</v>
      </c>
      <c r="G50" s="178">
        <f t="shared" si="7"/>
        <v>4255570</v>
      </c>
      <c r="H50" s="178">
        <f t="shared" si="7"/>
        <v>16535156</v>
      </c>
      <c r="I50" s="178">
        <f t="shared" si="7"/>
        <v>4022679</v>
      </c>
      <c r="J50" s="178">
        <f t="shared" si="7"/>
        <v>268461</v>
      </c>
      <c r="K50" s="178">
        <f t="shared" si="7"/>
        <v>12244016</v>
      </c>
    </row>
    <row r="51" spans="1:11" x14ac:dyDescent="0.25">
      <c r="A51" s="122"/>
      <c r="B51" s="122"/>
      <c r="C51" s="122"/>
      <c r="D51" s="122"/>
      <c r="E51" s="122"/>
      <c r="F51" s="175"/>
      <c r="G51" s="174"/>
      <c r="H51" s="174"/>
      <c r="I51" s="174"/>
      <c r="J51" s="174"/>
      <c r="K51" s="174"/>
    </row>
    <row r="52" spans="1:11" x14ac:dyDescent="0.25">
      <c r="A52" s="122"/>
      <c r="B52" s="121" t="s">
        <v>1094</v>
      </c>
      <c r="C52" s="122"/>
      <c r="D52" s="122"/>
      <c r="E52" s="122"/>
      <c r="F52" s="175"/>
      <c r="G52" s="174">
        <f>G50-G38</f>
        <v>0</v>
      </c>
      <c r="H52" s="174">
        <f>H50-H38</f>
        <v>34747</v>
      </c>
      <c r="I52" s="174">
        <f>I50-I38</f>
        <v>-493265.39709999971</v>
      </c>
      <c r="J52" s="174">
        <f>J50-J38</f>
        <v>-128401.51579999999</v>
      </c>
      <c r="K52" s="174">
        <f>K50-K38</f>
        <v>656413.91290000081</v>
      </c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53" sqref="B53"/>
    </sheetView>
  </sheetViews>
  <sheetFormatPr defaultRowHeight="15" x14ac:dyDescent="0.25"/>
  <cols>
    <col min="1" max="1" width="8.140625" style="133" customWidth="1"/>
    <col min="2" max="2" width="41" style="133" customWidth="1"/>
    <col min="3" max="6" width="32.85546875" style="133" customWidth="1"/>
    <col min="7" max="256" width="9.140625" style="133"/>
    <col min="257" max="257" width="8.140625" style="133" customWidth="1"/>
    <col min="258" max="258" width="41" style="133" customWidth="1"/>
    <col min="259" max="262" width="32.85546875" style="133" customWidth="1"/>
    <col min="263" max="512" width="9.140625" style="133"/>
    <col min="513" max="513" width="8.140625" style="133" customWidth="1"/>
    <col min="514" max="514" width="41" style="133" customWidth="1"/>
    <col min="515" max="518" width="32.85546875" style="133" customWidth="1"/>
    <col min="519" max="768" width="9.140625" style="133"/>
    <col min="769" max="769" width="8.140625" style="133" customWidth="1"/>
    <col min="770" max="770" width="41" style="133" customWidth="1"/>
    <col min="771" max="774" width="32.85546875" style="133" customWidth="1"/>
    <col min="775" max="1024" width="9.140625" style="133"/>
    <col min="1025" max="1025" width="8.140625" style="133" customWidth="1"/>
    <col min="1026" max="1026" width="41" style="133" customWidth="1"/>
    <col min="1027" max="1030" width="32.85546875" style="133" customWidth="1"/>
    <col min="1031" max="1280" width="9.140625" style="133"/>
    <col min="1281" max="1281" width="8.140625" style="133" customWidth="1"/>
    <col min="1282" max="1282" width="41" style="133" customWidth="1"/>
    <col min="1283" max="1286" width="32.85546875" style="133" customWidth="1"/>
    <col min="1287" max="1536" width="9.140625" style="133"/>
    <col min="1537" max="1537" width="8.140625" style="133" customWidth="1"/>
    <col min="1538" max="1538" width="41" style="133" customWidth="1"/>
    <col min="1539" max="1542" width="32.85546875" style="133" customWidth="1"/>
    <col min="1543" max="1792" width="9.140625" style="133"/>
    <col min="1793" max="1793" width="8.140625" style="133" customWidth="1"/>
    <col min="1794" max="1794" width="41" style="133" customWidth="1"/>
    <col min="1795" max="1798" width="32.85546875" style="133" customWidth="1"/>
    <col min="1799" max="2048" width="9.140625" style="133"/>
    <col min="2049" max="2049" width="8.140625" style="133" customWidth="1"/>
    <col min="2050" max="2050" width="41" style="133" customWidth="1"/>
    <col min="2051" max="2054" width="32.85546875" style="133" customWidth="1"/>
    <col min="2055" max="2304" width="9.140625" style="133"/>
    <col min="2305" max="2305" width="8.140625" style="133" customWidth="1"/>
    <col min="2306" max="2306" width="41" style="133" customWidth="1"/>
    <col min="2307" max="2310" width="32.85546875" style="133" customWidth="1"/>
    <col min="2311" max="2560" width="9.140625" style="133"/>
    <col min="2561" max="2561" width="8.140625" style="133" customWidth="1"/>
    <col min="2562" max="2562" width="41" style="133" customWidth="1"/>
    <col min="2563" max="2566" width="32.85546875" style="133" customWidth="1"/>
    <col min="2567" max="2816" width="9.140625" style="133"/>
    <col min="2817" max="2817" width="8.140625" style="133" customWidth="1"/>
    <col min="2818" max="2818" width="41" style="133" customWidth="1"/>
    <col min="2819" max="2822" width="32.85546875" style="133" customWidth="1"/>
    <col min="2823" max="3072" width="9.140625" style="133"/>
    <col min="3073" max="3073" width="8.140625" style="133" customWidth="1"/>
    <col min="3074" max="3074" width="41" style="133" customWidth="1"/>
    <col min="3075" max="3078" width="32.85546875" style="133" customWidth="1"/>
    <col min="3079" max="3328" width="9.140625" style="133"/>
    <col min="3329" max="3329" width="8.140625" style="133" customWidth="1"/>
    <col min="3330" max="3330" width="41" style="133" customWidth="1"/>
    <col min="3331" max="3334" width="32.85546875" style="133" customWidth="1"/>
    <col min="3335" max="3584" width="9.140625" style="133"/>
    <col min="3585" max="3585" width="8.140625" style="133" customWidth="1"/>
    <col min="3586" max="3586" width="41" style="133" customWidth="1"/>
    <col min="3587" max="3590" width="32.85546875" style="133" customWidth="1"/>
    <col min="3591" max="3840" width="9.140625" style="133"/>
    <col min="3841" max="3841" width="8.140625" style="133" customWidth="1"/>
    <col min="3842" max="3842" width="41" style="133" customWidth="1"/>
    <col min="3843" max="3846" width="32.85546875" style="133" customWidth="1"/>
    <col min="3847" max="4096" width="9.140625" style="133"/>
    <col min="4097" max="4097" width="8.140625" style="133" customWidth="1"/>
    <col min="4098" max="4098" width="41" style="133" customWidth="1"/>
    <col min="4099" max="4102" width="32.85546875" style="133" customWidth="1"/>
    <col min="4103" max="4352" width="9.140625" style="133"/>
    <col min="4353" max="4353" width="8.140625" style="133" customWidth="1"/>
    <col min="4354" max="4354" width="41" style="133" customWidth="1"/>
    <col min="4355" max="4358" width="32.85546875" style="133" customWidth="1"/>
    <col min="4359" max="4608" width="9.140625" style="133"/>
    <col min="4609" max="4609" width="8.140625" style="133" customWidth="1"/>
    <col min="4610" max="4610" width="41" style="133" customWidth="1"/>
    <col min="4611" max="4614" width="32.85546875" style="133" customWidth="1"/>
    <col min="4615" max="4864" width="9.140625" style="133"/>
    <col min="4865" max="4865" width="8.140625" style="133" customWidth="1"/>
    <col min="4866" max="4866" width="41" style="133" customWidth="1"/>
    <col min="4867" max="4870" width="32.85546875" style="133" customWidth="1"/>
    <col min="4871" max="5120" width="9.140625" style="133"/>
    <col min="5121" max="5121" width="8.140625" style="133" customWidth="1"/>
    <col min="5122" max="5122" width="41" style="133" customWidth="1"/>
    <col min="5123" max="5126" width="32.85546875" style="133" customWidth="1"/>
    <col min="5127" max="5376" width="9.140625" style="133"/>
    <col min="5377" max="5377" width="8.140625" style="133" customWidth="1"/>
    <col min="5378" max="5378" width="41" style="133" customWidth="1"/>
    <col min="5379" max="5382" width="32.85546875" style="133" customWidth="1"/>
    <col min="5383" max="5632" width="9.140625" style="133"/>
    <col min="5633" max="5633" width="8.140625" style="133" customWidth="1"/>
    <col min="5634" max="5634" width="41" style="133" customWidth="1"/>
    <col min="5635" max="5638" width="32.85546875" style="133" customWidth="1"/>
    <col min="5639" max="5888" width="9.140625" style="133"/>
    <col min="5889" max="5889" width="8.140625" style="133" customWidth="1"/>
    <col min="5890" max="5890" width="41" style="133" customWidth="1"/>
    <col min="5891" max="5894" width="32.85546875" style="133" customWidth="1"/>
    <col min="5895" max="6144" width="9.140625" style="133"/>
    <col min="6145" max="6145" width="8.140625" style="133" customWidth="1"/>
    <col min="6146" max="6146" width="41" style="133" customWidth="1"/>
    <col min="6147" max="6150" width="32.85546875" style="133" customWidth="1"/>
    <col min="6151" max="6400" width="9.140625" style="133"/>
    <col min="6401" max="6401" width="8.140625" style="133" customWidth="1"/>
    <col min="6402" max="6402" width="41" style="133" customWidth="1"/>
    <col min="6403" max="6406" width="32.85546875" style="133" customWidth="1"/>
    <col min="6407" max="6656" width="9.140625" style="133"/>
    <col min="6657" max="6657" width="8.140625" style="133" customWidth="1"/>
    <col min="6658" max="6658" width="41" style="133" customWidth="1"/>
    <col min="6659" max="6662" width="32.85546875" style="133" customWidth="1"/>
    <col min="6663" max="6912" width="9.140625" style="133"/>
    <col min="6913" max="6913" width="8.140625" style="133" customWidth="1"/>
    <col min="6914" max="6914" width="41" style="133" customWidth="1"/>
    <col min="6915" max="6918" width="32.85546875" style="133" customWidth="1"/>
    <col min="6919" max="7168" width="9.140625" style="133"/>
    <col min="7169" max="7169" width="8.140625" style="133" customWidth="1"/>
    <col min="7170" max="7170" width="41" style="133" customWidth="1"/>
    <col min="7171" max="7174" width="32.85546875" style="133" customWidth="1"/>
    <col min="7175" max="7424" width="9.140625" style="133"/>
    <col min="7425" max="7425" width="8.140625" style="133" customWidth="1"/>
    <col min="7426" max="7426" width="41" style="133" customWidth="1"/>
    <col min="7427" max="7430" width="32.85546875" style="133" customWidth="1"/>
    <col min="7431" max="7680" width="9.140625" style="133"/>
    <col min="7681" max="7681" width="8.140625" style="133" customWidth="1"/>
    <col min="7682" max="7682" width="41" style="133" customWidth="1"/>
    <col min="7683" max="7686" width="32.85546875" style="133" customWidth="1"/>
    <col min="7687" max="7936" width="9.140625" style="133"/>
    <col min="7937" max="7937" width="8.140625" style="133" customWidth="1"/>
    <col min="7938" max="7938" width="41" style="133" customWidth="1"/>
    <col min="7939" max="7942" width="32.85546875" style="133" customWidth="1"/>
    <col min="7943" max="8192" width="9.140625" style="133"/>
    <col min="8193" max="8193" width="8.140625" style="133" customWidth="1"/>
    <col min="8194" max="8194" width="41" style="133" customWidth="1"/>
    <col min="8195" max="8198" width="32.85546875" style="133" customWidth="1"/>
    <col min="8199" max="8448" width="9.140625" style="133"/>
    <col min="8449" max="8449" width="8.140625" style="133" customWidth="1"/>
    <col min="8450" max="8450" width="41" style="133" customWidth="1"/>
    <col min="8451" max="8454" width="32.85546875" style="133" customWidth="1"/>
    <col min="8455" max="8704" width="9.140625" style="133"/>
    <col min="8705" max="8705" width="8.140625" style="133" customWidth="1"/>
    <col min="8706" max="8706" width="41" style="133" customWidth="1"/>
    <col min="8707" max="8710" width="32.85546875" style="133" customWidth="1"/>
    <col min="8711" max="8960" width="9.140625" style="133"/>
    <col min="8961" max="8961" width="8.140625" style="133" customWidth="1"/>
    <col min="8962" max="8962" width="41" style="133" customWidth="1"/>
    <col min="8963" max="8966" width="32.85546875" style="133" customWidth="1"/>
    <col min="8967" max="9216" width="9.140625" style="133"/>
    <col min="9217" max="9217" width="8.140625" style="133" customWidth="1"/>
    <col min="9218" max="9218" width="41" style="133" customWidth="1"/>
    <col min="9219" max="9222" width="32.85546875" style="133" customWidth="1"/>
    <col min="9223" max="9472" width="9.140625" style="133"/>
    <col min="9473" max="9473" width="8.140625" style="133" customWidth="1"/>
    <col min="9474" max="9474" width="41" style="133" customWidth="1"/>
    <col min="9475" max="9478" width="32.85546875" style="133" customWidth="1"/>
    <col min="9479" max="9728" width="9.140625" style="133"/>
    <col min="9729" max="9729" width="8.140625" style="133" customWidth="1"/>
    <col min="9730" max="9730" width="41" style="133" customWidth="1"/>
    <col min="9731" max="9734" width="32.85546875" style="133" customWidth="1"/>
    <col min="9735" max="9984" width="9.140625" style="133"/>
    <col min="9985" max="9985" width="8.140625" style="133" customWidth="1"/>
    <col min="9986" max="9986" width="41" style="133" customWidth="1"/>
    <col min="9987" max="9990" width="32.85546875" style="133" customWidth="1"/>
    <col min="9991" max="10240" width="9.140625" style="133"/>
    <col min="10241" max="10241" width="8.140625" style="133" customWidth="1"/>
    <col min="10242" max="10242" width="41" style="133" customWidth="1"/>
    <col min="10243" max="10246" width="32.85546875" style="133" customWidth="1"/>
    <col min="10247" max="10496" width="9.140625" style="133"/>
    <col min="10497" max="10497" width="8.140625" style="133" customWidth="1"/>
    <col min="10498" max="10498" width="41" style="133" customWidth="1"/>
    <col min="10499" max="10502" width="32.85546875" style="133" customWidth="1"/>
    <col min="10503" max="10752" width="9.140625" style="133"/>
    <col min="10753" max="10753" width="8.140625" style="133" customWidth="1"/>
    <col min="10754" max="10754" width="41" style="133" customWidth="1"/>
    <col min="10755" max="10758" width="32.85546875" style="133" customWidth="1"/>
    <col min="10759" max="11008" width="9.140625" style="133"/>
    <col min="11009" max="11009" width="8.140625" style="133" customWidth="1"/>
    <col min="11010" max="11010" width="41" style="133" customWidth="1"/>
    <col min="11011" max="11014" width="32.85546875" style="133" customWidth="1"/>
    <col min="11015" max="11264" width="9.140625" style="133"/>
    <col min="11265" max="11265" width="8.140625" style="133" customWidth="1"/>
    <col min="11266" max="11266" width="41" style="133" customWidth="1"/>
    <col min="11267" max="11270" width="32.85546875" style="133" customWidth="1"/>
    <col min="11271" max="11520" width="9.140625" style="133"/>
    <col min="11521" max="11521" width="8.140625" style="133" customWidth="1"/>
    <col min="11522" max="11522" width="41" style="133" customWidth="1"/>
    <col min="11523" max="11526" width="32.85546875" style="133" customWidth="1"/>
    <col min="11527" max="11776" width="9.140625" style="133"/>
    <col min="11777" max="11777" width="8.140625" style="133" customWidth="1"/>
    <col min="11778" max="11778" width="41" style="133" customWidth="1"/>
    <col min="11779" max="11782" width="32.85546875" style="133" customWidth="1"/>
    <col min="11783" max="12032" width="9.140625" style="133"/>
    <col min="12033" max="12033" width="8.140625" style="133" customWidth="1"/>
    <col min="12034" max="12034" width="41" style="133" customWidth="1"/>
    <col min="12035" max="12038" width="32.85546875" style="133" customWidth="1"/>
    <col min="12039" max="12288" width="9.140625" style="133"/>
    <col min="12289" max="12289" width="8.140625" style="133" customWidth="1"/>
    <col min="12290" max="12290" width="41" style="133" customWidth="1"/>
    <col min="12291" max="12294" width="32.85546875" style="133" customWidth="1"/>
    <col min="12295" max="12544" width="9.140625" style="133"/>
    <col min="12545" max="12545" width="8.140625" style="133" customWidth="1"/>
    <col min="12546" max="12546" width="41" style="133" customWidth="1"/>
    <col min="12547" max="12550" width="32.85546875" style="133" customWidth="1"/>
    <col min="12551" max="12800" width="9.140625" style="133"/>
    <col min="12801" max="12801" width="8.140625" style="133" customWidth="1"/>
    <col min="12802" max="12802" width="41" style="133" customWidth="1"/>
    <col min="12803" max="12806" width="32.85546875" style="133" customWidth="1"/>
    <col min="12807" max="13056" width="9.140625" style="133"/>
    <col min="13057" max="13057" width="8.140625" style="133" customWidth="1"/>
    <col min="13058" max="13058" width="41" style="133" customWidth="1"/>
    <col min="13059" max="13062" width="32.85546875" style="133" customWidth="1"/>
    <col min="13063" max="13312" width="9.140625" style="133"/>
    <col min="13313" max="13313" width="8.140625" style="133" customWidth="1"/>
    <col min="13314" max="13314" width="41" style="133" customWidth="1"/>
    <col min="13315" max="13318" width="32.85546875" style="133" customWidth="1"/>
    <col min="13319" max="13568" width="9.140625" style="133"/>
    <col min="13569" max="13569" width="8.140625" style="133" customWidth="1"/>
    <col min="13570" max="13570" width="41" style="133" customWidth="1"/>
    <col min="13571" max="13574" width="32.85546875" style="133" customWidth="1"/>
    <col min="13575" max="13824" width="9.140625" style="133"/>
    <col min="13825" max="13825" width="8.140625" style="133" customWidth="1"/>
    <col min="13826" max="13826" width="41" style="133" customWidth="1"/>
    <col min="13827" max="13830" width="32.85546875" style="133" customWidth="1"/>
    <col min="13831" max="14080" width="9.140625" style="133"/>
    <col min="14081" max="14081" width="8.140625" style="133" customWidth="1"/>
    <col min="14082" max="14082" width="41" style="133" customWidth="1"/>
    <col min="14083" max="14086" width="32.85546875" style="133" customWidth="1"/>
    <col min="14087" max="14336" width="9.140625" style="133"/>
    <col min="14337" max="14337" width="8.140625" style="133" customWidth="1"/>
    <col min="14338" max="14338" width="41" style="133" customWidth="1"/>
    <col min="14339" max="14342" width="32.85546875" style="133" customWidth="1"/>
    <col min="14343" max="14592" width="9.140625" style="133"/>
    <col min="14593" max="14593" width="8.140625" style="133" customWidth="1"/>
    <col min="14594" max="14594" width="41" style="133" customWidth="1"/>
    <col min="14595" max="14598" width="32.85546875" style="133" customWidth="1"/>
    <col min="14599" max="14848" width="9.140625" style="133"/>
    <col min="14849" max="14849" width="8.140625" style="133" customWidth="1"/>
    <col min="14850" max="14850" width="41" style="133" customWidth="1"/>
    <col min="14851" max="14854" width="32.85546875" style="133" customWidth="1"/>
    <col min="14855" max="15104" width="9.140625" style="133"/>
    <col min="15105" max="15105" width="8.140625" style="133" customWidth="1"/>
    <col min="15106" max="15106" width="41" style="133" customWidth="1"/>
    <col min="15107" max="15110" width="32.85546875" style="133" customWidth="1"/>
    <col min="15111" max="15360" width="9.140625" style="133"/>
    <col min="15361" max="15361" width="8.140625" style="133" customWidth="1"/>
    <col min="15362" max="15362" width="41" style="133" customWidth="1"/>
    <col min="15363" max="15366" width="32.85546875" style="133" customWidth="1"/>
    <col min="15367" max="15616" width="9.140625" style="133"/>
    <col min="15617" max="15617" width="8.140625" style="133" customWidth="1"/>
    <col min="15618" max="15618" width="41" style="133" customWidth="1"/>
    <col min="15619" max="15622" width="32.85546875" style="133" customWidth="1"/>
    <col min="15623" max="15872" width="9.140625" style="133"/>
    <col min="15873" max="15873" width="8.140625" style="133" customWidth="1"/>
    <col min="15874" max="15874" width="41" style="133" customWidth="1"/>
    <col min="15875" max="15878" width="32.85546875" style="133" customWidth="1"/>
    <col min="15879" max="16128" width="9.140625" style="133"/>
    <col min="16129" max="16129" width="8.140625" style="133" customWidth="1"/>
    <col min="16130" max="16130" width="41" style="133" customWidth="1"/>
    <col min="16131" max="16134" width="32.85546875" style="133" customWidth="1"/>
    <col min="16135" max="16384" width="9.140625" style="133"/>
  </cols>
  <sheetData>
    <row r="1" spans="1:6" x14ac:dyDescent="0.25">
      <c r="A1" s="262" t="s">
        <v>1095</v>
      </c>
      <c r="B1" s="263"/>
      <c r="C1" s="263"/>
      <c r="D1" s="263"/>
      <c r="E1" s="263"/>
      <c r="F1" s="263"/>
    </row>
    <row r="2" spans="1:6" x14ac:dyDescent="0.25">
      <c r="A2" s="179"/>
      <c r="B2" s="180"/>
      <c r="C2" s="180"/>
      <c r="D2" s="180"/>
      <c r="E2" s="180"/>
      <c r="F2" s="180"/>
    </row>
    <row r="3" spans="1:6" x14ac:dyDescent="0.25">
      <c r="A3" s="179"/>
      <c r="B3" s="179" t="s">
        <v>16</v>
      </c>
      <c r="C3" s="179" t="s">
        <v>0</v>
      </c>
      <c r="D3" s="179" t="s">
        <v>1096</v>
      </c>
      <c r="E3" s="179" t="s">
        <v>226</v>
      </c>
      <c r="F3" s="179" t="s">
        <v>227</v>
      </c>
    </row>
    <row r="4" spans="1:6" x14ac:dyDescent="0.25">
      <c r="A4" s="179"/>
      <c r="B4" s="179"/>
      <c r="C4" s="179"/>
      <c r="D4" s="179"/>
      <c r="E4" s="179"/>
      <c r="F4" s="179"/>
    </row>
    <row r="5" spans="1:6" x14ac:dyDescent="0.25">
      <c r="A5" s="109" t="s">
        <v>372</v>
      </c>
      <c r="B5" s="110" t="s">
        <v>579</v>
      </c>
      <c r="C5" s="111">
        <v>0</v>
      </c>
      <c r="D5" s="111">
        <f>E5-C5</f>
        <v>29500</v>
      </c>
      <c r="E5" s="111">
        <v>29500</v>
      </c>
      <c r="F5" s="111">
        <v>29445</v>
      </c>
    </row>
    <row r="6" spans="1:6" ht="25.5" x14ac:dyDescent="0.25">
      <c r="A6" s="109" t="s">
        <v>273</v>
      </c>
      <c r="B6" s="110" t="s">
        <v>274</v>
      </c>
      <c r="C6" s="111">
        <v>1000</v>
      </c>
      <c r="D6" s="111">
        <f>E6-C6</f>
        <v>0</v>
      </c>
      <c r="E6" s="111">
        <v>1000</v>
      </c>
      <c r="F6" s="111">
        <v>26</v>
      </c>
    </row>
    <row r="7" spans="1:6" ht="25.5" x14ac:dyDescent="0.25">
      <c r="A7" s="109" t="s">
        <v>275</v>
      </c>
      <c r="B7" s="110" t="s">
        <v>276</v>
      </c>
      <c r="C7" s="111">
        <v>1000</v>
      </c>
      <c r="D7" s="111">
        <f>E7-C7</f>
        <v>0</v>
      </c>
      <c r="E7" s="111">
        <v>1000</v>
      </c>
      <c r="F7" s="111">
        <v>26</v>
      </c>
    </row>
    <row r="8" spans="1:6" ht="25.5" x14ac:dyDescent="0.25">
      <c r="A8" s="109" t="s">
        <v>277</v>
      </c>
      <c r="B8" s="110" t="s">
        <v>278</v>
      </c>
      <c r="C8" s="111">
        <v>0</v>
      </c>
      <c r="D8" s="111">
        <f>E8-C8</f>
        <v>109500</v>
      </c>
      <c r="E8" s="111">
        <v>109500</v>
      </c>
      <c r="F8" s="111">
        <v>109058</v>
      </c>
    </row>
    <row r="9" spans="1:6" x14ac:dyDescent="0.25">
      <c r="A9" s="109" t="s">
        <v>279</v>
      </c>
      <c r="B9" s="110" t="s">
        <v>280</v>
      </c>
      <c r="C9" s="111">
        <v>0</v>
      </c>
      <c r="D9" s="111">
        <f>E9-C9</f>
        <v>0</v>
      </c>
      <c r="E9" s="111">
        <v>0</v>
      </c>
      <c r="F9" s="111">
        <v>109058</v>
      </c>
    </row>
    <row r="10" spans="1:6" ht="38.25" x14ac:dyDescent="0.25">
      <c r="A10" s="112" t="s">
        <v>281</v>
      </c>
      <c r="B10" s="113" t="s">
        <v>282</v>
      </c>
      <c r="C10" s="114">
        <v>1000</v>
      </c>
      <c r="D10" s="111">
        <f t="shared" ref="D10:D17" si="0">E10-C10</f>
        <v>139000</v>
      </c>
      <c r="E10" s="114">
        <v>140000</v>
      </c>
      <c r="F10" s="114">
        <v>138529</v>
      </c>
    </row>
    <row r="11" spans="1:6" ht="25.5" x14ac:dyDescent="0.25">
      <c r="A11" s="112" t="s">
        <v>288</v>
      </c>
      <c r="B11" s="113" t="s">
        <v>289</v>
      </c>
      <c r="C11" s="114">
        <v>1000</v>
      </c>
      <c r="D11" s="111">
        <f t="shared" si="0"/>
        <v>139000</v>
      </c>
      <c r="E11" s="114">
        <v>140000</v>
      </c>
      <c r="F11" s="114">
        <v>138529</v>
      </c>
    </row>
    <row r="12" spans="1:6" x14ac:dyDescent="0.25">
      <c r="D12" s="111">
        <f t="shared" si="0"/>
        <v>0</v>
      </c>
    </row>
    <row r="13" spans="1:6" x14ac:dyDescent="0.25">
      <c r="D13" s="111">
        <f t="shared" si="0"/>
        <v>0</v>
      </c>
    </row>
    <row r="14" spans="1:6" ht="25.5" x14ac:dyDescent="0.25">
      <c r="A14" s="109" t="s">
        <v>391</v>
      </c>
      <c r="B14" s="110" t="s">
        <v>392</v>
      </c>
      <c r="C14" s="111">
        <v>85000</v>
      </c>
      <c r="D14" s="111">
        <f t="shared" si="0"/>
        <v>706143</v>
      </c>
      <c r="E14" s="111">
        <v>791143</v>
      </c>
      <c r="F14" s="111">
        <v>791143</v>
      </c>
    </row>
    <row r="15" spans="1:6" x14ac:dyDescent="0.25">
      <c r="A15" s="109" t="s">
        <v>393</v>
      </c>
      <c r="B15" s="110" t="s">
        <v>394</v>
      </c>
      <c r="C15" s="111">
        <v>85000</v>
      </c>
      <c r="D15" s="111">
        <f t="shared" si="0"/>
        <v>706143</v>
      </c>
      <c r="E15" s="111">
        <v>791143</v>
      </c>
      <c r="F15" s="111">
        <v>791143</v>
      </c>
    </row>
    <row r="16" spans="1:6" x14ac:dyDescent="0.25">
      <c r="A16" s="109" t="s">
        <v>501</v>
      </c>
      <c r="B16" s="110" t="s">
        <v>1097</v>
      </c>
      <c r="C16" s="111">
        <v>24833401</v>
      </c>
      <c r="D16" s="111">
        <f t="shared" si="0"/>
        <v>721733</v>
      </c>
      <c r="E16" s="111">
        <v>25555134</v>
      </c>
      <c r="F16" s="111">
        <v>25555134</v>
      </c>
    </row>
    <row r="17" spans="1:6" ht="25.5" x14ac:dyDescent="0.25">
      <c r="A17" s="112" t="s">
        <v>241</v>
      </c>
      <c r="B17" s="113" t="s">
        <v>398</v>
      </c>
      <c r="C17" s="114">
        <v>24918401</v>
      </c>
      <c r="D17" s="111">
        <f t="shared" si="0"/>
        <v>1427876</v>
      </c>
      <c r="E17" s="114">
        <v>26346277</v>
      </c>
      <c r="F17" s="114">
        <v>26346277</v>
      </c>
    </row>
    <row r="18" spans="1:6" x14ac:dyDescent="0.25">
      <c r="A18" s="112"/>
      <c r="B18" s="113" t="s">
        <v>1098</v>
      </c>
      <c r="C18" s="114"/>
      <c r="D18" s="111"/>
      <c r="E18" s="114"/>
      <c r="F18" s="114">
        <v>26484806</v>
      </c>
    </row>
    <row r="20" spans="1:6" x14ac:dyDescent="0.25">
      <c r="A20" s="262" t="s">
        <v>1099</v>
      </c>
      <c r="B20" s="262"/>
      <c r="C20" s="262"/>
      <c r="D20" s="262"/>
      <c r="E20" s="262"/>
      <c r="F20" s="262"/>
    </row>
    <row r="21" spans="1:6" x14ac:dyDescent="0.25">
      <c r="A21" s="179"/>
      <c r="B21" s="180"/>
      <c r="C21" s="180"/>
      <c r="D21" s="180"/>
      <c r="E21" s="180"/>
      <c r="F21" s="180"/>
    </row>
    <row r="22" spans="1:6" x14ac:dyDescent="0.25">
      <c r="A22" s="179"/>
      <c r="B22" s="179" t="s">
        <v>16</v>
      </c>
      <c r="C22" s="179" t="s">
        <v>0</v>
      </c>
      <c r="D22" s="179" t="s">
        <v>1096</v>
      </c>
      <c r="E22" s="179" t="s">
        <v>226</v>
      </c>
      <c r="F22" s="179" t="s">
        <v>227</v>
      </c>
    </row>
    <row r="23" spans="1:6" x14ac:dyDescent="0.25">
      <c r="A23" s="179"/>
      <c r="B23" s="179"/>
      <c r="C23" s="179"/>
      <c r="D23" s="179"/>
      <c r="E23" s="179"/>
      <c r="F23" s="179"/>
    </row>
    <row r="25" spans="1:6" ht="25.5" x14ac:dyDescent="0.25">
      <c r="A25" s="109" t="s">
        <v>228</v>
      </c>
      <c r="B25" s="110" t="s">
        <v>292</v>
      </c>
      <c r="C25" s="111">
        <v>19000000</v>
      </c>
      <c r="D25" s="111">
        <f>E25-C25</f>
        <v>-20000</v>
      </c>
      <c r="E25" s="111">
        <v>18980000</v>
      </c>
      <c r="F25" s="111">
        <v>18641215</v>
      </c>
    </row>
    <row r="26" spans="1:6" ht="25.5" x14ac:dyDescent="0.25">
      <c r="A26" s="109" t="s">
        <v>234</v>
      </c>
      <c r="B26" s="110" t="s">
        <v>1100</v>
      </c>
      <c r="C26" s="111">
        <v>0</v>
      </c>
      <c r="D26" s="111">
        <f t="shared" ref="D26:D57" si="1">E26-C26</f>
        <v>32000</v>
      </c>
      <c r="E26" s="111">
        <v>32000</v>
      </c>
      <c r="F26" s="111">
        <v>31620</v>
      </c>
    </row>
    <row r="27" spans="1:6" x14ac:dyDescent="0.25">
      <c r="A27" s="109" t="s">
        <v>237</v>
      </c>
      <c r="B27" s="110" t="s">
        <v>586</v>
      </c>
      <c r="C27" s="111">
        <v>1513000</v>
      </c>
      <c r="D27" s="111">
        <f t="shared" si="1"/>
        <v>-223300</v>
      </c>
      <c r="E27" s="111">
        <v>1289700</v>
      </c>
      <c r="F27" s="111">
        <v>1289700</v>
      </c>
    </row>
    <row r="28" spans="1:6" x14ac:dyDescent="0.25">
      <c r="A28" s="109" t="s">
        <v>239</v>
      </c>
      <c r="B28" s="110" t="s">
        <v>293</v>
      </c>
      <c r="C28" s="111">
        <v>192000</v>
      </c>
      <c r="D28" s="111">
        <f t="shared" si="1"/>
        <v>20000</v>
      </c>
      <c r="E28" s="111">
        <v>212000</v>
      </c>
      <c r="F28" s="111">
        <v>207000</v>
      </c>
    </row>
    <row r="29" spans="1:6" x14ac:dyDescent="0.25">
      <c r="A29" s="109" t="s">
        <v>509</v>
      </c>
      <c r="B29" s="110" t="s">
        <v>587</v>
      </c>
      <c r="C29" s="111">
        <v>185000</v>
      </c>
      <c r="D29" s="111">
        <f t="shared" si="1"/>
        <v>0</v>
      </c>
      <c r="E29" s="111">
        <v>185000</v>
      </c>
      <c r="F29" s="111">
        <v>120182</v>
      </c>
    </row>
    <row r="30" spans="1:6" x14ac:dyDescent="0.25">
      <c r="A30" s="133" t="s">
        <v>418</v>
      </c>
      <c r="B30" s="133" t="s">
        <v>588</v>
      </c>
      <c r="C30" s="133">
        <v>155000</v>
      </c>
      <c r="D30" s="111">
        <f t="shared" si="1"/>
        <v>128000</v>
      </c>
      <c r="E30" s="133">
        <v>283000</v>
      </c>
      <c r="F30" s="133">
        <v>233188</v>
      </c>
    </row>
    <row r="31" spans="1:6" x14ac:dyDescent="0.25">
      <c r="A31" s="133" t="s">
        <v>294</v>
      </c>
      <c r="B31" s="133" t="s">
        <v>295</v>
      </c>
      <c r="C31" s="133">
        <v>21045000</v>
      </c>
      <c r="D31" s="111">
        <f t="shared" si="1"/>
        <v>-63300</v>
      </c>
      <c r="E31" s="133">
        <v>20981700</v>
      </c>
      <c r="F31" s="133">
        <v>20522905</v>
      </c>
    </row>
    <row r="32" spans="1:6" x14ac:dyDescent="0.25">
      <c r="A32" s="133" t="s">
        <v>302</v>
      </c>
      <c r="B32" s="133" t="s">
        <v>303</v>
      </c>
      <c r="C32" s="133">
        <v>21045000</v>
      </c>
      <c r="D32" s="111">
        <f t="shared" si="1"/>
        <v>-63300</v>
      </c>
      <c r="E32" s="133">
        <v>20981700</v>
      </c>
      <c r="F32" s="133">
        <v>20522905</v>
      </c>
    </row>
    <row r="33" spans="1:6" x14ac:dyDescent="0.25">
      <c r="A33" s="133" t="s">
        <v>304</v>
      </c>
      <c r="B33" s="133" t="s">
        <v>305</v>
      </c>
      <c r="C33" s="133">
        <v>5609000</v>
      </c>
      <c r="D33" s="111">
        <f t="shared" si="1"/>
        <v>16958</v>
      </c>
      <c r="E33" s="133">
        <v>5625958</v>
      </c>
      <c r="F33" s="133">
        <v>5351396</v>
      </c>
    </row>
    <row r="34" spans="1:6" x14ac:dyDescent="0.25">
      <c r="A34" s="109" t="s">
        <v>306</v>
      </c>
      <c r="B34" s="110" t="s">
        <v>307</v>
      </c>
      <c r="C34" s="111">
        <v>0</v>
      </c>
      <c r="D34" s="111">
        <f t="shared" si="1"/>
        <v>0</v>
      </c>
      <c r="E34" s="111">
        <v>0</v>
      </c>
      <c r="F34" s="111">
        <v>5230306</v>
      </c>
    </row>
    <row r="35" spans="1:6" x14ac:dyDescent="0.25">
      <c r="A35" s="109" t="s">
        <v>308</v>
      </c>
      <c r="B35" s="110" t="s">
        <v>309</v>
      </c>
      <c r="C35" s="111">
        <v>0</v>
      </c>
      <c r="D35" s="111">
        <f t="shared" si="1"/>
        <v>0</v>
      </c>
      <c r="E35" s="111">
        <v>0</v>
      </c>
      <c r="F35" s="111">
        <v>49185</v>
      </c>
    </row>
    <row r="36" spans="1:6" x14ac:dyDescent="0.25">
      <c r="A36" s="109" t="s">
        <v>401</v>
      </c>
      <c r="B36" s="110" t="s">
        <v>590</v>
      </c>
      <c r="C36" s="111">
        <v>0</v>
      </c>
      <c r="D36" s="111">
        <f t="shared" si="1"/>
        <v>0</v>
      </c>
      <c r="E36" s="111">
        <v>0</v>
      </c>
      <c r="F36" s="111">
        <v>34955</v>
      </c>
    </row>
    <row r="37" spans="1:6" ht="25.5" x14ac:dyDescent="0.25">
      <c r="A37" s="109" t="s">
        <v>310</v>
      </c>
      <c r="B37" s="110" t="s">
        <v>311</v>
      </c>
      <c r="C37" s="111">
        <v>0</v>
      </c>
      <c r="D37" s="111">
        <f t="shared" si="1"/>
        <v>0</v>
      </c>
      <c r="E37" s="111">
        <v>0</v>
      </c>
      <c r="F37" s="111">
        <v>36950</v>
      </c>
    </row>
    <row r="38" spans="1:6" x14ac:dyDescent="0.25">
      <c r="A38" s="109" t="s">
        <v>312</v>
      </c>
      <c r="B38" s="110" t="s">
        <v>313</v>
      </c>
      <c r="C38" s="111">
        <v>125000</v>
      </c>
      <c r="D38" s="111">
        <f t="shared" si="1"/>
        <v>-15958</v>
      </c>
      <c r="E38" s="111">
        <v>109042</v>
      </c>
      <c r="F38" s="111">
        <v>86190</v>
      </c>
    </row>
    <row r="39" spans="1:6" x14ac:dyDescent="0.25">
      <c r="A39" s="109" t="s">
        <v>314</v>
      </c>
      <c r="B39" s="110" t="s">
        <v>315</v>
      </c>
      <c r="C39" s="111">
        <v>343000</v>
      </c>
      <c r="D39" s="111">
        <f t="shared" si="1"/>
        <v>73000</v>
      </c>
      <c r="E39" s="111">
        <v>416000</v>
      </c>
      <c r="F39" s="111">
        <v>415621</v>
      </c>
    </row>
    <row r="40" spans="1:6" x14ac:dyDescent="0.25">
      <c r="A40" s="109" t="s">
        <v>241</v>
      </c>
      <c r="B40" s="110" t="s">
        <v>317</v>
      </c>
      <c r="C40" s="111">
        <v>468000</v>
      </c>
      <c r="D40" s="111">
        <f t="shared" si="1"/>
        <v>57042</v>
      </c>
      <c r="E40" s="111">
        <v>525042</v>
      </c>
      <c r="F40" s="111">
        <v>501811</v>
      </c>
    </row>
    <row r="41" spans="1:6" ht="25.5" x14ac:dyDescent="0.25">
      <c r="A41" s="109" t="s">
        <v>318</v>
      </c>
      <c r="B41" s="110" t="s">
        <v>319</v>
      </c>
      <c r="C41" s="111">
        <v>56000</v>
      </c>
      <c r="D41" s="111">
        <f t="shared" si="1"/>
        <v>0</v>
      </c>
      <c r="E41" s="111">
        <v>56000</v>
      </c>
      <c r="F41" s="111">
        <v>38407</v>
      </c>
    </row>
    <row r="42" spans="1:6" x14ac:dyDescent="0.25">
      <c r="A42" s="109" t="s">
        <v>243</v>
      </c>
      <c r="B42" s="110" t="s">
        <v>320</v>
      </c>
      <c r="C42" s="111">
        <v>79000</v>
      </c>
      <c r="D42" s="111">
        <f t="shared" si="1"/>
        <v>-9000</v>
      </c>
      <c r="E42" s="111">
        <v>70000</v>
      </c>
      <c r="F42" s="111">
        <v>61103</v>
      </c>
    </row>
    <row r="43" spans="1:6" x14ac:dyDescent="0.25">
      <c r="A43" s="109" t="s">
        <v>321</v>
      </c>
      <c r="B43" s="110" t="s">
        <v>322</v>
      </c>
      <c r="C43" s="111">
        <v>135000</v>
      </c>
      <c r="D43" s="111">
        <f t="shared" si="1"/>
        <v>-9000</v>
      </c>
      <c r="E43" s="111">
        <v>126000</v>
      </c>
      <c r="F43" s="111">
        <v>99510</v>
      </c>
    </row>
    <row r="44" spans="1:6" x14ac:dyDescent="0.25">
      <c r="A44" s="109" t="s">
        <v>323</v>
      </c>
      <c r="B44" s="110" t="s">
        <v>324</v>
      </c>
      <c r="C44" s="111">
        <v>708000</v>
      </c>
      <c r="D44" s="111">
        <f t="shared" si="1"/>
        <v>85500</v>
      </c>
      <c r="E44" s="111">
        <v>793500</v>
      </c>
      <c r="F44" s="111">
        <v>740574</v>
      </c>
    </row>
    <row r="45" spans="1:6" x14ac:dyDescent="0.25">
      <c r="A45" s="109" t="s">
        <v>247</v>
      </c>
      <c r="B45" s="110" t="s">
        <v>325</v>
      </c>
      <c r="C45" s="111">
        <v>46000</v>
      </c>
      <c r="D45" s="111">
        <f t="shared" si="1"/>
        <v>9000</v>
      </c>
      <c r="E45" s="111">
        <v>55000</v>
      </c>
      <c r="F45" s="111">
        <v>54820</v>
      </c>
    </row>
    <row r="46" spans="1:6" x14ac:dyDescent="0.25">
      <c r="A46" s="109" t="s">
        <v>326</v>
      </c>
      <c r="B46" s="110" t="s">
        <v>327</v>
      </c>
      <c r="C46" s="111">
        <v>7000</v>
      </c>
      <c r="D46" s="111">
        <f t="shared" si="1"/>
        <v>3000</v>
      </c>
      <c r="E46" s="111">
        <v>10000</v>
      </c>
      <c r="F46" s="111">
        <v>9599</v>
      </c>
    </row>
    <row r="47" spans="1:6" x14ac:dyDescent="0.25">
      <c r="A47" s="109" t="s">
        <v>329</v>
      </c>
      <c r="B47" s="110" t="s">
        <v>330</v>
      </c>
      <c r="C47" s="111">
        <v>192000</v>
      </c>
      <c r="D47" s="111">
        <f t="shared" si="1"/>
        <v>432642</v>
      </c>
      <c r="E47" s="111">
        <v>624642</v>
      </c>
      <c r="F47" s="111">
        <v>192094</v>
      </c>
    </row>
    <row r="48" spans="1:6" ht="25.5" x14ac:dyDescent="0.25">
      <c r="A48" s="109" t="s">
        <v>333</v>
      </c>
      <c r="B48" s="110" t="s">
        <v>334</v>
      </c>
      <c r="C48" s="111">
        <v>953000</v>
      </c>
      <c r="D48" s="111">
        <f t="shared" si="1"/>
        <v>530142</v>
      </c>
      <c r="E48" s="111">
        <v>1483142</v>
      </c>
      <c r="F48" s="111">
        <v>997087</v>
      </c>
    </row>
    <row r="49" spans="1:6" x14ac:dyDescent="0.25">
      <c r="A49" s="109" t="s">
        <v>420</v>
      </c>
      <c r="B49" s="110" t="s">
        <v>597</v>
      </c>
      <c r="C49" s="111">
        <v>0</v>
      </c>
      <c r="D49" s="111">
        <f t="shared" si="1"/>
        <v>73300</v>
      </c>
      <c r="E49" s="111">
        <v>73300</v>
      </c>
      <c r="F49" s="111">
        <v>8231</v>
      </c>
    </row>
    <row r="50" spans="1:6" ht="25.5" x14ac:dyDescent="0.25">
      <c r="A50" s="109" t="s">
        <v>598</v>
      </c>
      <c r="B50" s="110" t="s">
        <v>599</v>
      </c>
      <c r="C50" s="111">
        <v>0</v>
      </c>
      <c r="D50" s="111">
        <f t="shared" si="1"/>
        <v>73300</v>
      </c>
      <c r="E50" s="111">
        <v>73300</v>
      </c>
      <c r="F50" s="111">
        <v>8231</v>
      </c>
    </row>
    <row r="51" spans="1:6" ht="25.5" x14ac:dyDescent="0.25">
      <c r="A51" s="109" t="s">
        <v>335</v>
      </c>
      <c r="B51" s="110" t="s">
        <v>336</v>
      </c>
      <c r="C51" s="111">
        <v>384000</v>
      </c>
      <c r="D51" s="111">
        <f t="shared" si="1"/>
        <v>18500</v>
      </c>
      <c r="E51" s="111">
        <v>402500</v>
      </c>
      <c r="F51" s="111">
        <v>383433</v>
      </c>
    </row>
    <row r="52" spans="1:6" x14ac:dyDescent="0.25">
      <c r="A52" s="109" t="s">
        <v>337</v>
      </c>
      <c r="B52" s="110" t="s">
        <v>338</v>
      </c>
      <c r="C52" s="111">
        <v>10000</v>
      </c>
      <c r="D52" s="111">
        <f t="shared" si="1"/>
        <v>82501</v>
      </c>
      <c r="E52" s="111">
        <v>92501</v>
      </c>
      <c r="F52" s="111">
        <v>17</v>
      </c>
    </row>
    <row r="53" spans="1:6" ht="25.5" x14ac:dyDescent="0.25">
      <c r="A53" s="109" t="s">
        <v>339</v>
      </c>
      <c r="B53" s="110" t="s">
        <v>340</v>
      </c>
      <c r="C53" s="111">
        <v>394000</v>
      </c>
      <c r="D53" s="111">
        <f t="shared" si="1"/>
        <v>101001</v>
      </c>
      <c r="E53" s="111">
        <v>495001</v>
      </c>
      <c r="F53" s="111">
        <v>383450</v>
      </c>
    </row>
    <row r="54" spans="1:6" x14ac:dyDescent="0.25">
      <c r="A54" s="112" t="s">
        <v>341</v>
      </c>
      <c r="B54" s="113" t="s">
        <v>342</v>
      </c>
      <c r="C54" s="114">
        <v>1950000</v>
      </c>
      <c r="D54" s="111">
        <f t="shared" si="1"/>
        <v>752485</v>
      </c>
      <c r="E54" s="114">
        <v>2702485</v>
      </c>
      <c r="F54" s="114">
        <v>1990089</v>
      </c>
    </row>
    <row r="55" spans="1:6" ht="38.25" x14ac:dyDescent="0.25">
      <c r="A55" s="109" t="s">
        <v>356</v>
      </c>
      <c r="B55" s="110" t="s">
        <v>357</v>
      </c>
      <c r="C55" s="111">
        <v>100000</v>
      </c>
      <c r="D55" s="111">
        <f t="shared" si="1"/>
        <v>0</v>
      </c>
      <c r="E55" s="111">
        <v>100000</v>
      </c>
      <c r="F55" s="111">
        <v>0</v>
      </c>
    </row>
    <row r="56" spans="1:6" ht="38.25" x14ac:dyDescent="0.25">
      <c r="A56" s="112" t="s">
        <v>363</v>
      </c>
      <c r="B56" s="113" t="s">
        <v>364</v>
      </c>
      <c r="C56" s="114">
        <v>100000</v>
      </c>
      <c r="D56" s="111">
        <f t="shared" si="1"/>
        <v>0</v>
      </c>
      <c r="E56" s="114">
        <v>100000</v>
      </c>
      <c r="F56" s="114">
        <v>0</v>
      </c>
    </row>
    <row r="57" spans="1:6" ht="25.5" x14ac:dyDescent="0.25">
      <c r="A57" s="112" t="s">
        <v>379</v>
      </c>
      <c r="B57" s="113" t="s">
        <v>380</v>
      </c>
      <c r="C57" s="114">
        <v>28704000</v>
      </c>
      <c r="D57" s="111">
        <f t="shared" si="1"/>
        <v>706143</v>
      </c>
      <c r="E57" s="114">
        <v>29410143</v>
      </c>
      <c r="F57" s="114">
        <v>27864390</v>
      </c>
    </row>
  </sheetData>
  <mergeCells count="2">
    <mergeCell ref="A1:F1"/>
    <mergeCell ref="A20:F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63"/>
  <sheetViews>
    <sheetView workbookViewId="0">
      <selection activeCell="F14" sqref="F14"/>
    </sheetView>
  </sheetViews>
  <sheetFormatPr defaultRowHeight="15" x14ac:dyDescent="0.25"/>
  <cols>
    <col min="1" max="1" width="26.85546875" style="133" customWidth="1"/>
    <col min="2" max="2" width="30.140625" style="133" customWidth="1"/>
    <col min="3" max="3" width="17.5703125" style="133" customWidth="1"/>
    <col min="4" max="256" width="9.140625" style="133"/>
    <col min="257" max="257" width="26.85546875" style="133" customWidth="1"/>
    <col min="258" max="258" width="30.140625" style="133" customWidth="1"/>
    <col min="259" max="259" width="17.5703125" style="133" customWidth="1"/>
    <col min="260" max="512" width="9.140625" style="133"/>
    <col min="513" max="513" width="26.85546875" style="133" customWidth="1"/>
    <col min="514" max="514" width="30.140625" style="133" customWidth="1"/>
    <col min="515" max="515" width="17.5703125" style="133" customWidth="1"/>
    <col min="516" max="768" width="9.140625" style="133"/>
    <col min="769" max="769" width="26.85546875" style="133" customWidth="1"/>
    <col min="770" max="770" width="30.140625" style="133" customWidth="1"/>
    <col min="771" max="771" width="17.5703125" style="133" customWidth="1"/>
    <col min="772" max="1024" width="9.140625" style="133"/>
    <col min="1025" max="1025" width="26.85546875" style="133" customWidth="1"/>
    <col min="1026" max="1026" width="30.140625" style="133" customWidth="1"/>
    <col min="1027" max="1027" width="17.5703125" style="133" customWidth="1"/>
    <col min="1028" max="1280" width="9.140625" style="133"/>
    <col min="1281" max="1281" width="26.85546875" style="133" customWidth="1"/>
    <col min="1282" max="1282" width="30.140625" style="133" customWidth="1"/>
    <col min="1283" max="1283" width="17.5703125" style="133" customWidth="1"/>
    <col min="1284" max="1536" width="9.140625" style="133"/>
    <col min="1537" max="1537" width="26.85546875" style="133" customWidth="1"/>
    <col min="1538" max="1538" width="30.140625" style="133" customWidth="1"/>
    <col min="1539" max="1539" width="17.5703125" style="133" customWidth="1"/>
    <col min="1540" max="1792" width="9.140625" style="133"/>
    <col min="1793" max="1793" width="26.85546875" style="133" customWidth="1"/>
    <col min="1794" max="1794" width="30.140625" style="133" customWidth="1"/>
    <col min="1795" max="1795" width="17.5703125" style="133" customWidth="1"/>
    <col min="1796" max="2048" width="9.140625" style="133"/>
    <col min="2049" max="2049" width="26.85546875" style="133" customWidth="1"/>
    <col min="2050" max="2050" width="30.140625" style="133" customWidth="1"/>
    <col min="2051" max="2051" width="17.5703125" style="133" customWidth="1"/>
    <col min="2052" max="2304" width="9.140625" style="133"/>
    <col min="2305" max="2305" width="26.85546875" style="133" customWidth="1"/>
    <col min="2306" max="2306" width="30.140625" style="133" customWidth="1"/>
    <col min="2307" max="2307" width="17.5703125" style="133" customWidth="1"/>
    <col min="2308" max="2560" width="9.140625" style="133"/>
    <col min="2561" max="2561" width="26.85546875" style="133" customWidth="1"/>
    <col min="2562" max="2562" width="30.140625" style="133" customWidth="1"/>
    <col min="2563" max="2563" width="17.5703125" style="133" customWidth="1"/>
    <col min="2564" max="2816" width="9.140625" style="133"/>
    <col min="2817" max="2817" width="26.85546875" style="133" customWidth="1"/>
    <col min="2818" max="2818" width="30.140625" style="133" customWidth="1"/>
    <col min="2819" max="2819" width="17.5703125" style="133" customWidth="1"/>
    <col min="2820" max="3072" width="9.140625" style="133"/>
    <col min="3073" max="3073" width="26.85546875" style="133" customWidth="1"/>
    <col min="3074" max="3074" width="30.140625" style="133" customWidth="1"/>
    <col min="3075" max="3075" width="17.5703125" style="133" customWidth="1"/>
    <col min="3076" max="3328" width="9.140625" style="133"/>
    <col min="3329" max="3329" width="26.85546875" style="133" customWidth="1"/>
    <col min="3330" max="3330" width="30.140625" style="133" customWidth="1"/>
    <col min="3331" max="3331" width="17.5703125" style="133" customWidth="1"/>
    <col min="3332" max="3584" width="9.140625" style="133"/>
    <col min="3585" max="3585" width="26.85546875" style="133" customWidth="1"/>
    <col min="3586" max="3586" width="30.140625" style="133" customWidth="1"/>
    <col min="3587" max="3587" width="17.5703125" style="133" customWidth="1"/>
    <col min="3588" max="3840" width="9.140625" style="133"/>
    <col min="3841" max="3841" width="26.85546875" style="133" customWidth="1"/>
    <col min="3842" max="3842" width="30.140625" style="133" customWidth="1"/>
    <col min="3843" max="3843" width="17.5703125" style="133" customWidth="1"/>
    <col min="3844" max="4096" width="9.140625" style="133"/>
    <col min="4097" max="4097" width="26.85546875" style="133" customWidth="1"/>
    <col min="4098" max="4098" width="30.140625" style="133" customWidth="1"/>
    <col min="4099" max="4099" width="17.5703125" style="133" customWidth="1"/>
    <col min="4100" max="4352" width="9.140625" style="133"/>
    <col min="4353" max="4353" width="26.85546875" style="133" customWidth="1"/>
    <col min="4354" max="4354" width="30.140625" style="133" customWidth="1"/>
    <col min="4355" max="4355" width="17.5703125" style="133" customWidth="1"/>
    <col min="4356" max="4608" width="9.140625" style="133"/>
    <col min="4609" max="4609" width="26.85546875" style="133" customWidth="1"/>
    <col min="4610" max="4610" width="30.140625" style="133" customWidth="1"/>
    <col min="4611" max="4611" width="17.5703125" style="133" customWidth="1"/>
    <col min="4612" max="4864" width="9.140625" style="133"/>
    <col min="4865" max="4865" width="26.85546875" style="133" customWidth="1"/>
    <col min="4866" max="4866" width="30.140625" style="133" customWidth="1"/>
    <col min="4867" max="4867" width="17.5703125" style="133" customWidth="1"/>
    <col min="4868" max="5120" width="9.140625" style="133"/>
    <col min="5121" max="5121" width="26.85546875" style="133" customWidth="1"/>
    <col min="5122" max="5122" width="30.140625" style="133" customWidth="1"/>
    <col min="5123" max="5123" width="17.5703125" style="133" customWidth="1"/>
    <col min="5124" max="5376" width="9.140625" style="133"/>
    <col min="5377" max="5377" width="26.85546875" style="133" customWidth="1"/>
    <col min="5378" max="5378" width="30.140625" style="133" customWidth="1"/>
    <col min="5379" max="5379" width="17.5703125" style="133" customWidth="1"/>
    <col min="5380" max="5632" width="9.140625" style="133"/>
    <col min="5633" max="5633" width="26.85546875" style="133" customWidth="1"/>
    <col min="5634" max="5634" width="30.140625" style="133" customWidth="1"/>
    <col min="5635" max="5635" width="17.5703125" style="133" customWidth="1"/>
    <col min="5636" max="5888" width="9.140625" style="133"/>
    <col min="5889" max="5889" width="26.85546875" style="133" customWidth="1"/>
    <col min="5890" max="5890" width="30.140625" style="133" customWidth="1"/>
    <col min="5891" max="5891" width="17.5703125" style="133" customWidth="1"/>
    <col min="5892" max="6144" width="9.140625" style="133"/>
    <col min="6145" max="6145" width="26.85546875" style="133" customWidth="1"/>
    <col min="6146" max="6146" width="30.140625" style="133" customWidth="1"/>
    <col min="6147" max="6147" width="17.5703125" style="133" customWidth="1"/>
    <col min="6148" max="6400" width="9.140625" style="133"/>
    <col min="6401" max="6401" width="26.85546875" style="133" customWidth="1"/>
    <col min="6402" max="6402" width="30.140625" style="133" customWidth="1"/>
    <col min="6403" max="6403" width="17.5703125" style="133" customWidth="1"/>
    <col min="6404" max="6656" width="9.140625" style="133"/>
    <col min="6657" max="6657" width="26.85546875" style="133" customWidth="1"/>
    <col min="6658" max="6658" width="30.140625" style="133" customWidth="1"/>
    <col min="6659" max="6659" width="17.5703125" style="133" customWidth="1"/>
    <col min="6660" max="6912" width="9.140625" style="133"/>
    <col min="6913" max="6913" width="26.85546875" style="133" customWidth="1"/>
    <col min="6914" max="6914" width="30.140625" style="133" customWidth="1"/>
    <col min="6915" max="6915" width="17.5703125" style="133" customWidth="1"/>
    <col min="6916" max="7168" width="9.140625" style="133"/>
    <col min="7169" max="7169" width="26.85546875" style="133" customWidth="1"/>
    <col min="7170" max="7170" width="30.140625" style="133" customWidth="1"/>
    <col min="7171" max="7171" width="17.5703125" style="133" customWidth="1"/>
    <col min="7172" max="7424" width="9.140625" style="133"/>
    <col min="7425" max="7425" width="26.85546875" style="133" customWidth="1"/>
    <col min="7426" max="7426" width="30.140625" style="133" customWidth="1"/>
    <col min="7427" max="7427" width="17.5703125" style="133" customWidth="1"/>
    <col min="7428" max="7680" width="9.140625" style="133"/>
    <col min="7681" max="7681" width="26.85546875" style="133" customWidth="1"/>
    <col min="7682" max="7682" width="30.140625" style="133" customWidth="1"/>
    <col min="7683" max="7683" width="17.5703125" style="133" customWidth="1"/>
    <col min="7684" max="7936" width="9.140625" style="133"/>
    <col min="7937" max="7937" width="26.85546875" style="133" customWidth="1"/>
    <col min="7938" max="7938" width="30.140625" style="133" customWidth="1"/>
    <col min="7939" max="7939" width="17.5703125" style="133" customWidth="1"/>
    <col min="7940" max="8192" width="9.140625" style="133"/>
    <col min="8193" max="8193" width="26.85546875" style="133" customWidth="1"/>
    <col min="8194" max="8194" width="30.140625" style="133" customWidth="1"/>
    <col min="8195" max="8195" width="17.5703125" style="133" customWidth="1"/>
    <col min="8196" max="8448" width="9.140625" style="133"/>
    <col min="8449" max="8449" width="26.85546875" style="133" customWidth="1"/>
    <col min="8450" max="8450" width="30.140625" style="133" customWidth="1"/>
    <col min="8451" max="8451" width="17.5703125" style="133" customWidth="1"/>
    <col min="8452" max="8704" width="9.140625" style="133"/>
    <col min="8705" max="8705" width="26.85546875" style="133" customWidth="1"/>
    <col min="8706" max="8706" width="30.140625" style="133" customWidth="1"/>
    <col min="8707" max="8707" width="17.5703125" style="133" customWidth="1"/>
    <col min="8708" max="8960" width="9.140625" style="133"/>
    <col min="8961" max="8961" width="26.85546875" style="133" customWidth="1"/>
    <col min="8962" max="8962" width="30.140625" style="133" customWidth="1"/>
    <col min="8963" max="8963" width="17.5703125" style="133" customWidth="1"/>
    <col min="8964" max="9216" width="9.140625" style="133"/>
    <col min="9217" max="9217" width="26.85546875" style="133" customWidth="1"/>
    <col min="9218" max="9218" width="30.140625" style="133" customWidth="1"/>
    <col min="9219" max="9219" width="17.5703125" style="133" customWidth="1"/>
    <col min="9220" max="9472" width="9.140625" style="133"/>
    <col min="9473" max="9473" width="26.85546875" style="133" customWidth="1"/>
    <col min="9474" max="9474" width="30.140625" style="133" customWidth="1"/>
    <col min="9475" max="9475" width="17.5703125" style="133" customWidth="1"/>
    <col min="9476" max="9728" width="9.140625" style="133"/>
    <col min="9729" max="9729" width="26.85546875" style="133" customWidth="1"/>
    <col min="9730" max="9730" width="30.140625" style="133" customWidth="1"/>
    <col min="9731" max="9731" width="17.5703125" style="133" customWidth="1"/>
    <col min="9732" max="9984" width="9.140625" style="133"/>
    <col min="9985" max="9985" width="26.85546875" style="133" customWidth="1"/>
    <col min="9986" max="9986" width="30.140625" style="133" customWidth="1"/>
    <col min="9987" max="9987" width="17.5703125" style="133" customWidth="1"/>
    <col min="9988" max="10240" width="9.140625" style="133"/>
    <col min="10241" max="10241" width="26.85546875" style="133" customWidth="1"/>
    <col min="10242" max="10242" width="30.140625" style="133" customWidth="1"/>
    <col min="10243" max="10243" width="17.5703125" style="133" customWidth="1"/>
    <col min="10244" max="10496" width="9.140625" style="133"/>
    <col min="10497" max="10497" width="26.85546875" style="133" customWidth="1"/>
    <col min="10498" max="10498" width="30.140625" style="133" customWidth="1"/>
    <col min="10499" max="10499" width="17.5703125" style="133" customWidth="1"/>
    <col min="10500" max="10752" width="9.140625" style="133"/>
    <col min="10753" max="10753" width="26.85546875" style="133" customWidth="1"/>
    <col min="10754" max="10754" width="30.140625" style="133" customWidth="1"/>
    <col min="10755" max="10755" width="17.5703125" style="133" customWidth="1"/>
    <col min="10756" max="11008" width="9.140625" style="133"/>
    <col min="11009" max="11009" width="26.85546875" style="133" customWidth="1"/>
    <col min="11010" max="11010" width="30.140625" style="133" customWidth="1"/>
    <col min="11011" max="11011" width="17.5703125" style="133" customWidth="1"/>
    <col min="11012" max="11264" width="9.140625" style="133"/>
    <col min="11265" max="11265" width="26.85546875" style="133" customWidth="1"/>
    <col min="11266" max="11266" width="30.140625" style="133" customWidth="1"/>
    <col min="11267" max="11267" width="17.5703125" style="133" customWidth="1"/>
    <col min="11268" max="11520" width="9.140625" style="133"/>
    <col min="11521" max="11521" width="26.85546875" style="133" customWidth="1"/>
    <col min="11522" max="11522" width="30.140625" style="133" customWidth="1"/>
    <col min="11523" max="11523" width="17.5703125" style="133" customWidth="1"/>
    <col min="11524" max="11776" width="9.140625" style="133"/>
    <col min="11777" max="11777" width="26.85546875" style="133" customWidth="1"/>
    <col min="11778" max="11778" width="30.140625" style="133" customWidth="1"/>
    <col min="11779" max="11779" width="17.5703125" style="133" customWidth="1"/>
    <col min="11780" max="12032" width="9.140625" style="133"/>
    <col min="12033" max="12033" width="26.85546875" style="133" customWidth="1"/>
    <col min="12034" max="12034" width="30.140625" style="133" customWidth="1"/>
    <col min="12035" max="12035" width="17.5703125" style="133" customWidth="1"/>
    <col min="12036" max="12288" width="9.140625" style="133"/>
    <col min="12289" max="12289" width="26.85546875" style="133" customWidth="1"/>
    <col min="12290" max="12290" width="30.140625" style="133" customWidth="1"/>
    <col min="12291" max="12291" width="17.5703125" style="133" customWidth="1"/>
    <col min="12292" max="12544" width="9.140625" style="133"/>
    <col min="12545" max="12545" width="26.85546875" style="133" customWidth="1"/>
    <col min="12546" max="12546" width="30.140625" style="133" customWidth="1"/>
    <col min="12547" max="12547" width="17.5703125" style="133" customWidth="1"/>
    <col min="12548" max="12800" width="9.140625" style="133"/>
    <col min="12801" max="12801" width="26.85546875" style="133" customWidth="1"/>
    <col min="12802" max="12802" width="30.140625" style="133" customWidth="1"/>
    <col min="12803" max="12803" width="17.5703125" style="133" customWidth="1"/>
    <col min="12804" max="13056" width="9.140625" style="133"/>
    <col min="13057" max="13057" width="26.85546875" style="133" customWidth="1"/>
    <col min="13058" max="13058" width="30.140625" style="133" customWidth="1"/>
    <col min="13059" max="13059" width="17.5703125" style="133" customWidth="1"/>
    <col min="13060" max="13312" width="9.140625" style="133"/>
    <col min="13313" max="13313" width="26.85546875" style="133" customWidth="1"/>
    <col min="13314" max="13314" width="30.140625" style="133" customWidth="1"/>
    <col min="13315" max="13315" width="17.5703125" style="133" customWidth="1"/>
    <col min="13316" max="13568" width="9.140625" style="133"/>
    <col min="13569" max="13569" width="26.85546875" style="133" customWidth="1"/>
    <col min="13570" max="13570" width="30.140625" style="133" customWidth="1"/>
    <col min="13571" max="13571" width="17.5703125" style="133" customWidth="1"/>
    <col min="13572" max="13824" width="9.140625" style="133"/>
    <col min="13825" max="13825" width="26.85546875" style="133" customWidth="1"/>
    <col min="13826" max="13826" width="30.140625" style="133" customWidth="1"/>
    <col min="13827" max="13827" width="17.5703125" style="133" customWidth="1"/>
    <col min="13828" max="14080" width="9.140625" style="133"/>
    <col min="14081" max="14081" width="26.85546875" style="133" customWidth="1"/>
    <col min="14082" max="14082" width="30.140625" style="133" customWidth="1"/>
    <col min="14083" max="14083" width="17.5703125" style="133" customWidth="1"/>
    <col min="14084" max="14336" width="9.140625" style="133"/>
    <col min="14337" max="14337" width="26.85546875" style="133" customWidth="1"/>
    <col min="14338" max="14338" width="30.140625" style="133" customWidth="1"/>
    <col min="14339" max="14339" width="17.5703125" style="133" customWidth="1"/>
    <col min="14340" max="14592" width="9.140625" style="133"/>
    <col min="14593" max="14593" width="26.85546875" style="133" customWidth="1"/>
    <col min="14594" max="14594" width="30.140625" style="133" customWidth="1"/>
    <col min="14595" max="14595" width="17.5703125" style="133" customWidth="1"/>
    <col min="14596" max="14848" width="9.140625" style="133"/>
    <col min="14849" max="14849" width="26.85546875" style="133" customWidth="1"/>
    <col min="14850" max="14850" width="30.140625" style="133" customWidth="1"/>
    <col min="14851" max="14851" width="17.5703125" style="133" customWidth="1"/>
    <col min="14852" max="15104" width="9.140625" style="133"/>
    <col min="15105" max="15105" width="26.85546875" style="133" customWidth="1"/>
    <col min="15106" max="15106" width="30.140625" style="133" customWidth="1"/>
    <col min="15107" max="15107" width="17.5703125" style="133" customWidth="1"/>
    <col min="15108" max="15360" width="9.140625" style="133"/>
    <col min="15361" max="15361" width="26.85546875" style="133" customWidth="1"/>
    <col min="15362" max="15362" width="30.140625" style="133" customWidth="1"/>
    <col min="15363" max="15363" width="17.5703125" style="133" customWidth="1"/>
    <col min="15364" max="15616" width="9.140625" style="133"/>
    <col min="15617" max="15617" width="26.85546875" style="133" customWidth="1"/>
    <col min="15618" max="15618" width="30.140625" style="133" customWidth="1"/>
    <col min="15619" max="15619" width="17.5703125" style="133" customWidth="1"/>
    <col min="15620" max="15872" width="9.140625" style="133"/>
    <col min="15873" max="15873" width="26.85546875" style="133" customWidth="1"/>
    <col min="15874" max="15874" width="30.140625" style="133" customWidth="1"/>
    <col min="15875" max="15875" width="17.5703125" style="133" customWidth="1"/>
    <col min="15876" max="16128" width="9.140625" style="133"/>
    <col min="16129" max="16129" width="26.85546875" style="133" customWidth="1"/>
    <col min="16130" max="16130" width="30.140625" style="133" customWidth="1"/>
    <col min="16131" max="16131" width="17.5703125" style="133" customWidth="1"/>
    <col min="16132" max="16384" width="9.140625" style="133"/>
  </cols>
  <sheetData>
    <row r="8" spans="1:3" x14ac:dyDescent="0.25">
      <c r="A8" s="153" t="s">
        <v>1101</v>
      </c>
    </row>
    <row r="9" spans="1:3" ht="20.100000000000001" customHeight="1" x14ac:dyDescent="0.25">
      <c r="A9" s="144" t="s">
        <v>984</v>
      </c>
      <c r="B9" s="134"/>
      <c r="C9" s="134"/>
    </row>
    <row r="10" spans="1:3" ht="20.100000000000001" customHeight="1" x14ac:dyDescent="0.25">
      <c r="A10" s="145" t="s">
        <v>790</v>
      </c>
      <c r="B10" s="145" t="s">
        <v>791</v>
      </c>
      <c r="C10" s="145" t="s">
        <v>227</v>
      </c>
    </row>
    <row r="11" spans="1:3" ht="20.100000000000001" customHeight="1" x14ac:dyDescent="0.25">
      <c r="A11" s="146" t="s">
        <v>792</v>
      </c>
      <c r="B11" s="137"/>
      <c r="C11" s="137"/>
    </row>
    <row r="12" spans="1:3" ht="20.100000000000001" customHeight="1" x14ac:dyDescent="0.25">
      <c r="A12" s="147" t="s">
        <v>862</v>
      </c>
      <c r="B12" s="147" t="s">
        <v>863</v>
      </c>
      <c r="C12" s="148">
        <v>65832</v>
      </c>
    </row>
    <row r="13" spans="1:3" ht="27.75" customHeight="1" x14ac:dyDescent="0.25">
      <c r="A13" s="147" t="s">
        <v>866</v>
      </c>
      <c r="B13" s="147" t="s">
        <v>867</v>
      </c>
      <c r="C13" s="148">
        <v>17775</v>
      </c>
    </row>
    <row r="14" spans="1:3" ht="20.100000000000001" customHeight="1" x14ac:dyDescent="0.25">
      <c r="A14" s="150" t="s">
        <v>878</v>
      </c>
      <c r="B14" s="137"/>
      <c r="C14" s="151">
        <v>83607</v>
      </c>
    </row>
    <row r="15" spans="1:3" ht="20.100000000000001" customHeight="1" x14ac:dyDescent="0.25">
      <c r="A15" s="181" t="s">
        <v>879</v>
      </c>
      <c r="B15" s="137"/>
      <c r="C15" s="182">
        <v>83607</v>
      </c>
    </row>
    <row r="16" spans="1:3" ht="20.100000000000001" customHeight="1" x14ac:dyDescent="0.25">
      <c r="A16" s="146" t="s">
        <v>803</v>
      </c>
      <c r="B16" s="137"/>
      <c r="C16" s="152">
        <v>0</v>
      </c>
    </row>
    <row r="17" spans="1:3" ht="20.100000000000001" customHeight="1" x14ac:dyDescent="0.25">
      <c r="A17" s="146" t="s">
        <v>878</v>
      </c>
      <c r="B17" s="137"/>
      <c r="C17" s="152">
        <v>83607</v>
      </c>
    </row>
    <row r="18" spans="1:3" ht="20.100000000000001" customHeight="1" x14ac:dyDescent="0.25">
      <c r="A18" s="144" t="s">
        <v>985</v>
      </c>
      <c r="B18" s="134"/>
      <c r="C18" s="134"/>
    </row>
    <row r="19" spans="1:3" ht="20.100000000000001" customHeight="1" x14ac:dyDescent="0.25">
      <c r="A19" s="145" t="s">
        <v>790</v>
      </c>
      <c r="B19" s="145" t="s">
        <v>791</v>
      </c>
      <c r="C19" s="145" t="s">
        <v>227</v>
      </c>
    </row>
    <row r="20" spans="1:3" ht="20.100000000000001" customHeight="1" x14ac:dyDescent="0.25">
      <c r="A20" s="146" t="s">
        <v>792</v>
      </c>
      <c r="B20" s="137"/>
      <c r="C20" s="137"/>
    </row>
    <row r="21" spans="1:3" ht="30.75" customHeight="1" x14ac:dyDescent="0.25">
      <c r="A21" s="147" t="s">
        <v>895</v>
      </c>
      <c r="B21" s="147" t="s">
        <v>982</v>
      </c>
      <c r="C21" s="148">
        <v>79200</v>
      </c>
    </row>
    <row r="22" spans="1:3" ht="20.100000000000001" customHeight="1" x14ac:dyDescent="0.25">
      <c r="A22" s="150" t="s">
        <v>878</v>
      </c>
      <c r="B22" s="137"/>
      <c r="C22" s="151">
        <v>79200</v>
      </c>
    </row>
    <row r="23" spans="1:3" ht="20.100000000000001" customHeight="1" x14ac:dyDescent="0.25">
      <c r="A23" s="181" t="s">
        <v>879</v>
      </c>
      <c r="B23" s="137"/>
      <c r="C23" s="182">
        <v>79200</v>
      </c>
    </row>
    <row r="24" spans="1:3" ht="20.100000000000001" customHeight="1" x14ac:dyDescent="0.25">
      <c r="A24" s="146" t="s">
        <v>803</v>
      </c>
      <c r="B24" s="137"/>
      <c r="C24" s="152">
        <v>0</v>
      </c>
    </row>
    <row r="25" spans="1:3" ht="20.100000000000001" customHeight="1" x14ac:dyDescent="0.25">
      <c r="A25" s="146" t="s">
        <v>878</v>
      </c>
      <c r="B25" s="137"/>
      <c r="C25" s="152">
        <v>79200</v>
      </c>
    </row>
    <row r="27" spans="1:3" x14ac:dyDescent="0.25">
      <c r="A27" s="5" t="s">
        <v>1102</v>
      </c>
      <c r="C27" s="183">
        <f>C17+C25</f>
        <v>162807</v>
      </c>
    </row>
    <row r="30" spans="1:3" x14ac:dyDescent="0.25">
      <c r="A30" s="264" t="s">
        <v>1103</v>
      </c>
      <c r="B30" s="264"/>
      <c r="C30" s="264"/>
    </row>
    <row r="31" spans="1:3" x14ac:dyDescent="0.25">
      <c r="A31" s="184" t="s">
        <v>35</v>
      </c>
      <c r="B31" s="185" t="s">
        <v>1104</v>
      </c>
      <c r="C31" s="186">
        <v>120000</v>
      </c>
    </row>
    <row r="32" spans="1:3" x14ac:dyDescent="0.25">
      <c r="A32" s="184" t="s">
        <v>38</v>
      </c>
      <c r="B32" s="185" t="s">
        <v>1105</v>
      </c>
      <c r="C32" s="186">
        <v>120000</v>
      </c>
    </row>
    <row r="33" spans="1:3" x14ac:dyDescent="0.25">
      <c r="A33" s="184" t="s">
        <v>43</v>
      </c>
      <c r="B33" s="187" t="s">
        <v>1106</v>
      </c>
      <c r="C33" s="186">
        <v>84000</v>
      </c>
    </row>
    <row r="34" spans="1:3" x14ac:dyDescent="0.25">
      <c r="A34" s="188" t="s">
        <v>46</v>
      </c>
      <c r="B34" s="189" t="s">
        <v>22</v>
      </c>
      <c r="C34" s="190">
        <f>SUM(C31:C33)</f>
        <v>324000</v>
      </c>
    </row>
    <row r="36" spans="1:3" x14ac:dyDescent="0.25">
      <c r="A36" s="191"/>
    </row>
    <row r="42" spans="1:3" x14ac:dyDescent="0.25">
      <c r="A42" s="153" t="s">
        <v>1107</v>
      </c>
    </row>
    <row r="43" spans="1:3" ht="32.25" x14ac:dyDescent="0.25">
      <c r="A43" s="192" t="s">
        <v>886</v>
      </c>
      <c r="B43" s="193" t="s">
        <v>1108</v>
      </c>
      <c r="C43" s="194"/>
    </row>
    <row r="44" spans="1:3" x14ac:dyDescent="0.25">
      <c r="A44" s="195" t="s">
        <v>790</v>
      </c>
      <c r="B44" s="195" t="s">
        <v>791</v>
      </c>
      <c r="C44" s="195" t="s">
        <v>227</v>
      </c>
    </row>
    <row r="45" spans="1:3" x14ac:dyDescent="0.25">
      <c r="A45" s="196" t="s">
        <v>792</v>
      </c>
      <c r="B45" s="197"/>
      <c r="C45" s="198"/>
    </row>
    <row r="46" spans="1:3" x14ac:dyDescent="0.25">
      <c r="A46" s="199" t="s">
        <v>840</v>
      </c>
      <c r="B46" s="200" t="s">
        <v>1109</v>
      </c>
      <c r="C46" s="201">
        <v>5474</v>
      </c>
    </row>
    <row r="47" spans="1:3" x14ac:dyDescent="0.25">
      <c r="A47" s="202" t="s">
        <v>844</v>
      </c>
      <c r="B47" s="202" t="s">
        <v>1110</v>
      </c>
      <c r="C47" s="203">
        <v>7032</v>
      </c>
    </row>
    <row r="48" spans="1:3" x14ac:dyDescent="0.25">
      <c r="A48" s="204">
        <v>533722</v>
      </c>
      <c r="B48" s="205" t="s">
        <v>857</v>
      </c>
      <c r="C48" s="203">
        <v>15972</v>
      </c>
    </row>
    <row r="49" spans="1:3" x14ac:dyDescent="0.25">
      <c r="A49" s="206" t="s">
        <v>878</v>
      </c>
      <c r="B49" s="207"/>
      <c r="C49" s="208">
        <f>SUM(C46:C48)</f>
        <v>28478</v>
      </c>
    </row>
    <row r="50" spans="1:3" x14ac:dyDescent="0.25">
      <c r="A50" s="196" t="s">
        <v>803</v>
      </c>
      <c r="B50" s="198"/>
      <c r="C50" s="209">
        <v>0</v>
      </c>
    </row>
    <row r="51" spans="1:3" x14ac:dyDescent="0.25">
      <c r="A51" s="196" t="s">
        <v>878</v>
      </c>
      <c r="B51" s="198"/>
      <c r="C51" s="210">
        <f>C49</f>
        <v>28478</v>
      </c>
    </row>
    <row r="54" spans="1:3" x14ac:dyDescent="0.25">
      <c r="A54" s="153" t="s">
        <v>1111</v>
      </c>
    </row>
    <row r="57" spans="1:3" ht="32.25" x14ac:dyDescent="0.25">
      <c r="A57" s="192" t="s">
        <v>886</v>
      </c>
      <c r="B57" s="193" t="s">
        <v>1112</v>
      </c>
      <c r="C57" s="194"/>
    </row>
    <row r="58" spans="1:3" x14ac:dyDescent="0.25">
      <c r="A58" s="195" t="s">
        <v>790</v>
      </c>
      <c r="B58" s="195" t="s">
        <v>791</v>
      </c>
      <c r="C58" s="195" t="s">
        <v>227</v>
      </c>
    </row>
    <row r="59" spans="1:3" x14ac:dyDescent="0.25">
      <c r="A59" s="196" t="s">
        <v>792</v>
      </c>
      <c r="B59" s="197"/>
      <c r="C59" s="198"/>
    </row>
    <row r="60" spans="1:3" ht="36" customHeight="1" x14ac:dyDescent="0.25">
      <c r="A60" s="211">
        <v>940212</v>
      </c>
      <c r="B60" s="212" t="s">
        <v>890</v>
      </c>
      <c r="C60" s="213">
        <v>220000</v>
      </c>
    </row>
    <row r="61" spans="1:3" x14ac:dyDescent="0.25">
      <c r="A61" s="214" t="s">
        <v>803</v>
      </c>
      <c r="B61" s="198"/>
      <c r="C61" s="215">
        <f>SUM(C60)</f>
        <v>220000</v>
      </c>
    </row>
    <row r="62" spans="1:3" x14ac:dyDescent="0.25">
      <c r="A62" s="196" t="s">
        <v>803</v>
      </c>
      <c r="B62" s="198"/>
      <c r="C62" s="210">
        <f>C61</f>
        <v>220000</v>
      </c>
    </row>
    <row r="63" spans="1:3" x14ac:dyDescent="0.25">
      <c r="A63" s="196" t="s">
        <v>878</v>
      </c>
      <c r="B63" s="198"/>
      <c r="C63" s="210">
        <v>0</v>
      </c>
    </row>
  </sheetData>
  <mergeCells count="1">
    <mergeCell ref="A30:C3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5"/>
  <sheetViews>
    <sheetView workbookViewId="0">
      <selection activeCell="I7" sqref="I7"/>
    </sheetView>
  </sheetViews>
  <sheetFormatPr defaultRowHeight="15" x14ac:dyDescent="0.25"/>
  <cols>
    <col min="1" max="1" width="9.140625" style="134"/>
    <col min="2" max="2" width="41.42578125" style="134" customWidth="1"/>
    <col min="3" max="3" width="12.28515625" style="134" customWidth="1"/>
    <col min="4" max="4" width="12" style="134" customWidth="1"/>
    <col min="5" max="5" width="11.7109375" style="134" customWidth="1"/>
    <col min="6" max="6" width="11.42578125" style="133" bestFit="1" customWidth="1"/>
    <col min="7" max="257" width="9.140625" style="133"/>
    <col min="258" max="258" width="41.42578125" style="133" customWidth="1"/>
    <col min="259" max="259" width="12.28515625" style="133" customWidth="1"/>
    <col min="260" max="260" width="12" style="133" customWidth="1"/>
    <col min="261" max="261" width="11.7109375" style="133" customWidth="1"/>
    <col min="262" max="262" width="11.42578125" style="133" bestFit="1" customWidth="1"/>
    <col min="263" max="513" width="9.140625" style="133"/>
    <col min="514" max="514" width="41.42578125" style="133" customWidth="1"/>
    <col min="515" max="515" width="12.28515625" style="133" customWidth="1"/>
    <col min="516" max="516" width="12" style="133" customWidth="1"/>
    <col min="517" max="517" width="11.7109375" style="133" customWidth="1"/>
    <col min="518" max="518" width="11.42578125" style="133" bestFit="1" customWidth="1"/>
    <col min="519" max="769" width="9.140625" style="133"/>
    <col min="770" max="770" width="41.42578125" style="133" customWidth="1"/>
    <col min="771" max="771" width="12.28515625" style="133" customWidth="1"/>
    <col min="772" max="772" width="12" style="133" customWidth="1"/>
    <col min="773" max="773" width="11.7109375" style="133" customWidth="1"/>
    <col min="774" max="774" width="11.42578125" style="133" bestFit="1" customWidth="1"/>
    <col min="775" max="1025" width="9.140625" style="133"/>
    <col min="1026" max="1026" width="41.42578125" style="133" customWidth="1"/>
    <col min="1027" max="1027" width="12.28515625" style="133" customWidth="1"/>
    <col min="1028" max="1028" width="12" style="133" customWidth="1"/>
    <col min="1029" max="1029" width="11.7109375" style="133" customWidth="1"/>
    <col min="1030" max="1030" width="11.42578125" style="133" bestFit="1" customWidth="1"/>
    <col min="1031" max="1281" width="9.140625" style="133"/>
    <col min="1282" max="1282" width="41.42578125" style="133" customWidth="1"/>
    <col min="1283" max="1283" width="12.28515625" style="133" customWidth="1"/>
    <col min="1284" max="1284" width="12" style="133" customWidth="1"/>
    <col min="1285" max="1285" width="11.7109375" style="133" customWidth="1"/>
    <col min="1286" max="1286" width="11.42578125" style="133" bestFit="1" customWidth="1"/>
    <col min="1287" max="1537" width="9.140625" style="133"/>
    <col min="1538" max="1538" width="41.42578125" style="133" customWidth="1"/>
    <col min="1539" max="1539" width="12.28515625" style="133" customWidth="1"/>
    <col min="1540" max="1540" width="12" style="133" customWidth="1"/>
    <col min="1541" max="1541" width="11.7109375" style="133" customWidth="1"/>
    <col min="1542" max="1542" width="11.42578125" style="133" bestFit="1" customWidth="1"/>
    <col min="1543" max="1793" width="9.140625" style="133"/>
    <col min="1794" max="1794" width="41.42578125" style="133" customWidth="1"/>
    <col min="1795" max="1795" width="12.28515625" style="133" customWidth="1"/>
    <col min="1796" max="1796" width="12" style="133" customWidth="1"/>
    <col min="1797" max="1797" width="11.7109375" style="133" customWidth="1"/>
    <col min="1798" max="1798" width="11.42578125" style="133" bestFit="1" customWidth="1"/>
    <col min="1799" max="2049" width="9.140625" style="133"/>
    <col min="2050" max="2050" width="41.42578125" style="133" customWidth="1"/>
    <col min="2051" max="2051" width="12.28515625" style="133" customWidth="1"/>
    <col min="2052" max="2052" width="12" style="133" customWidth="1"/>
    <col min="2053" max="2053" width="11.7109375" style="133" customWidth="1"/>
    <col min="2054" max="2054" width="11.42578125" style="133" bestFit="1" customWidth="1"/>
    <col min="2055" max="2305" width="9.140625" style="133"/>
    <col min="2306" max="2306" width="41.42578125" style="133" customWidth="1"/>
    <col min="2307" max="2307" width="12.28515625" style="133" customWidth="1"/>
    <col min="2308" max="2308" width="12" style="133" customWidth="1"/>
    <col min="2309" max="2309" width="11.7109375" style="133" customWidth="1"/>
    <col min="2310" max="2310" width="11.42578125" style="133" bestFit="1" customWidth="1"/>
    <col min="2311" max="2561" width="9.140625" style="133"/>
    <col min="2562" max="2562" width="41.42578125" style="133" customWidth="1"/>
    <col min="2563" max="2563" width="12.28515625" style="133" customWidth="1"/>
    <col min="2564" max="2564" width="12" style="133" customWidth="1"/>
    <col min="2565" max="2565" width="11.7109375" style="133" customWidth="1"/>
    <col min="2566" max="2566" width="11.42578125" style="133" bestFit="1" customWidth="1"/>
    <col min="2567" max="2817" width="9.140625" style="133"/>
    <col min="2818" max="2818" width="41.42578125" style="133" customWidth="1"/>
    <col min="2819" max="2819" width="12.28515625" style="133" customWidth="1"/>
    <col min="2820" max="2820" width="12" style="133" customWidth="1"/>
    <col min="2821" max="2821" width="11.7109375" style="133" customWidth="1"/>
    <col min="2822" max="2822" width="11.42578125" style="133" bestFit="1" customWidth="1"/>
    <col min="2823" max="3073" width="9.140625" style="133"/>
    <col min="3074" max="3074" width="41.42578125" style="133" customWidth="1"/>
    <col min="3075" max="3075" width="12.28515625" style="133" customWidth="1"/>
    <col min="3076" max="3076" width="12" style="133" customWidth="1"/>
    <col min="3077" max="3077" width="11.7109375" style="133" customWidth="1"/>
    <col min="3078" max="3078" width="11.42578125" style="133" bestFit="1" customWidth="1"/>
    <col min="3079" max="3329" width="9.140625" style="133"/>
    <col min="3330" max="3330" width="41.42578125" style="133" customWidth="1"/>
    <col min="3331" max="3331" width="12.28515625" style="133" customWidth="1"/>
    <col min="3332" max="3332" width="12" style="133" customWidth="1"/>
    <col min="3333" max="3333" width="11.7109375" style="133" customWidth="1"/>
    <col min="3334" max="3334" width="11.42578125" style="133" bestFit="1" customWidth="1"/>
    <col min="3335" max="3585" width="9.140625" style="133"/>
    <col min="3586" max="3586" width="41.42578125" style="133" customWidth="1"/>
    <col min="3587" max="3587" width="12.28515625" style="133" customWidth="1"/>
    <col min="3588" max="3588" width="12" style="133" customWidth="1"/>
    <col min="3589" max="3589" width="11.7109375" style="133" customWidth="1"/>
    <col min="3590" max="3590" width="11.42578125" style="133" bestFit="1" customWidth="1"/>
    <col min="3591" max="3841" width="9.140625" style="133"/>
    <col min="3842" max="3842" width="41.42578125" style="133" customWidth="1"/>
    <col min="3843" max="3843" width="12.28515625" style="133" customWidth="1"/>
    <col min="3844" max="3844" width="12" style="133" customWidth="1"/>
    <col min="3845" max="3845" width="11.7109375" style="133" customWidth="1"/>
    <col min="3846" max="3846" width="11.42578125" style="133" bestFit="1" customWidth="1"/>
    <col min="3847" max="4097" width="9.140625" style="133"/>
    <col min="4098" max="4098" width="41.42578125" style="133" customWidth="1"/>
    <col min="4099" max="4099" width="12.28515625" style="133" customWidth="1"/>
    <col min="4100" max="4100" width="12" style="133" customWidth="1"/>
    <col min="4101" max="4101" width="11.7109375" style="133" customWidth="1"/>
    <col min="4102" max="4102" width="11.42578125" style="133" bestFit="1" customWidth="1"/>
    <col min="4103" max="4353" width="9.140625" style="133"/>
    <col min="4354" max="4354" width="41.42578125" style="133" customWidth="1"/>
    <col min="4355" max="4355" width="12.28515625" style="133" customWidth="1"/>
    <col min="4356" max="4356" width="12" style="133" customWidth="1"/>
    <col min="4357" max="4357" width="11.7109375" style="133" customWidth="1"/>
    <col min="4358" max="4358" width="11.42578125" style="133" bestFit="1" customWidth="1"/>
    <col min="4359" max="4609" width="9.140625" style="133"/>
    <col min="4610" max="4610" width="41.42578125" style="133" customWidth="1"/>
    <col min="4611" max="4611" width="12.28515625" style="133" customWidth="1"/>
    <col min="4612" max="4612" width="12" style="133" customWidth="1"/>
    <col min="4613" max="4613" width="11.7109375" style="133" customWidth="1"/>
    <col min="4614" max="4614" width="11.42578125" style="133" bestFit="1" customWidth="1"/>
    <col min="4615" max="4865" width="9.140625" style="133"/>
    <col min="4866" max="4866" width="41.42578125" style="133" customWidth="1"/>
    <col min="4867" max="4867" width="12.28515625" style="133" customWidth="1"/>
    <col min="4868" max="4868" width="12" style="133" customWidth="1"/>
    <col min="4869" max="4869" width="11.7109375" style="133" customWidth="1"/>
    <col min="4870" max="4870" width="11.42578125" style="133" bestFit="1" customWidth="1"/>
    <col min="4871" max="5121" width="9.140625" style="133"/>
    <col min="5122" max="5122" width="41.42578125" style="133" customWidth="1"/>
    <col min="5123" max="5123" width="12.28515625" style="133" customWidth="1"/>
    <col min="5124" max="5124" width="12" style="133" customWidth="1"/>
    <col min="5125" max="5125" width="11.7109375" style="133" customWidth="1"/>
    <col min="5126" max="5126" width="11.42578125" style="133" bestFit="1" customWidth="1"/>
    <col min="5127" max="5377" width="9.140625" style="133"/>
    <col min="5378" max="5378" width="41.42578125" style="133" customWidth="1"/>
    <col min="5379" max="5379" width="12.28515625" style="133" customWidth="1"/>
    <col min="5380" max="5380" width="12" style="133" customWidth="1"/>
    <col min="5381" max="5381" width="11.7109375" style="133" customWidth="1"/>
    <col min="5382" max="5382" width="11.42578125" style="133" bestFit="1" customWidth="1"/>
    <col min="5383" max="5633" width="9.140625" style="133"/>
    <col min="5634" max="5634" width="41.42578125" style="133" customWidth="1"/>
    <col min="5635" max="5635" width="12.28515625" style="133" customWidth="1"/>
    <col min="5636" max="5636" width="12" style="133" customWidth="1"/>
    <col min="5637" max="5637" width="11.7109375" style="133" customWidth="1"/>
    <col min="5638" max="5638" width="11.42578125" style="133" bestFit="1" customWidth="1"/>
    <col min="5639" max="5889" width="9.140625" style="133"/>
    <col min="5890" max="5890" width="41.42578125" style="133" customWidth="1"/>
    <col min="5891" max="5891" width="12.28515625" style="133" customWidth="1"/>
    <col min="5892" max="5892" width="12" style="133" customWidth="1"/>
    <col min="5893" max="5893" width="11.7109375" style="133" customWidth="1"/>
    <col min="5894" max="5894" width="11.42578125" style="133" bestFit="1" customWidth="1"/>
    <col min="5895" max="6145" width="9.140625" style="133"/>
    <col min="6146" max="6146" width="41.42578125" style="133" customWidth="1"/>
    <col min="6147" max="6147" width="12.28515625" style="133" customWidth="1"/>
    <col min="6148" max="6148" width="12" style="133" customWidth="1"/>
    <col min="6149" max="6149" width="11.7109375" style="133" customWidth="1"/>
    <col min="6150" max="6150" width="11.42578125" style="133" bestFit="1" customWidth="1"/>
    <col min="6151" max="6401" width="9.140625" style="133"/>
    <col min="6402" max="6402" width="41.42578125" style="133" customWidth="1"/>
    <col min="6403" max="6403" width="12.28515625" style="133" customWidth="1"/>
    <col min="6404" max="6404" width="12" style="133" customWidth="1"/>
    <col min="6405" max="6405" width="11.7109375" style="133" customWidth="1"/>
    <col min="6406" max="6406" width="11.42578125" style="133" bestFit="1" customWidth="1"/>
    <col min="6407" max="6657" width="9.140625" style="133"/>
    <col min="6658" max="6658" width="41.42578125" style="133" customWidth="1"/>
    <col min="6659" max="6659" width="12.28515625" style="133" customWidth="1"/>
    <col min="6660" max="6660" width="12" style="133" customWidth="1"/>
    <col min="6661" max="6661" width="11.7109375" style="133" customWidth="1"/>
    <col min="6662" max="6662" width="11.42578125" style="133" bestFit="1" customWidth="1"/>
    <col min="6663" max="6913" width="9.140625" style="133"/>
    <col min="6914" max="6914" width="41.42578125" style="133" customWidth="1"/>
    <col min="6915" max="6915" width="12.28515625" style="133" customWidth="1"/>
    <col min="6916" max="6916" width="12" style="133" customWidth="1"/>
    <col min="6917" max="6917" width="11.7109375" style="133" customWidth="1"/>
    <col min="6918" max="6918" width="11.42578125" style="133" bestFit="1" customWidth="1"/>
    <col min="6919" max="7169" width="9.140625" style="133"/>
    <col min="7170" max="7170" width="41.42578125" style="133" customWidth="1"/>
    <col min="7171" max="7171" width="12.28515625" style="133" customWidth="1"/>
    <col min="7172" max="7172" width="12" style="133" customWidth="1"/>
    <col min="7173" max="7173" width="11.7109375" style="133" customWidth="1"/>
    <col min="7174" max="7174" width="11.42578125" style="133" bestFit="1" customWidth="1"/>
    <col min="7175" max="7425" width="9.140625" style="133"/>
    <col min="7426" max="7426" width="41.42578125" style="133" customWidth="1"/>
    <col min="7427" max="7427" width="12.28515625" style="133" customWidth="1"/>
    <col min="7428" max="7428" width="12" style="133" customWidth="1"/>
    <col min="7429" max="7429" width="11.7109375" style="133" customWidth="1"/>
    <col min="7430" max="7430" width="11.42578125" style="133" bestFit="1" customWidth="1"/>
    <col min="7431" max="7681" width="9.140625" style="133"/>
    <col min="7682" max="7682" width="41.42578125" style="133" customWidth="1"/>
    <col min="7683" max="7683" width="12.28515625" style="133" customWidth="1"/>
    <col min="7684" max="7684" width="12" style="133" customWidth="1"/>
    <col min="7685" max="7685" width="11.7109375" style="133" customWidth="1"/>
    <col min="7686" max="7686" width="11.42578125" style="133" bestFit="1" customWidth="1"/>
    <col min="7687" max="7937" width="9.140625" style="133"/>
    <col min="7938" max="7938" width="41.42578125" style="133" customWidth="1"/>
    <col min="7939" max="7939" width="12.28515625" style="133" customWidth="1"/>
    <col min="7940" max="7940" width="12" style="133" customWidth="1"/>
    <col min="7941" max="7941" width="11.7109375" style="133" customWidth="1"/>
    <col min="7942" max="7942" width="11.42578125" style="133" bestFit="1" customWidth="1"/>
    <col min="7943" max="8193" width="9.140625" style="133"/>
    <col min="8194" max="8194" width="41.42578125" style="133" customWidth="1"/>
    <col min="8195" max="8195" width="12.28515625" style="133" customWidth="1"/>
    <col min="8196" max="8196" width="12" style="133" customWidth="1"/>
    <col min="8197" max="8197" width="11.7109375" style="133" customWidth="1"/>
    <col min="8198" max="8198" width="11.42578125" style="133" bestFit="1" customWidth="1"/>
    <col min="8199" max="8449" width="9.140625" style="133"/>
    <col min="8450" max="8450" width="41.42578125" style="133" customWidth="1"/>
    <col min="8451" max="8451" width="12.28515625" style="133" customWidth="1"/>
    <col min="8452" max="8452" width="12" style="133" customWidth="1"/>
    <col min="8453" max="8453" width="11.7109375" style="133" customWidth="1"/>
    <col min="8454" max="8454" width="11.42578125" style="133" bestFit="1" customWidth="1"/>
    <col min="8455" max="8705" width="9.140625" style="133"/>
    <col min="8706" max="8706" width="41.42578125" style="133" customWidth="1"/>
    <col min="8707" max="8707" width="12.28515625" style="133" customWidth="1"/>
    <col min="8708" max="8708" width="12" style="133" customWidth="1"/>
    <col min="8709" max="8709" width="11.7109375" style="133" customWidth="1"/>
    <col min="8710" max="8710" width="11.42578125" style="133" bestFit="1" customWidth="1"/>
    <col min="8711" max="8961" width="9.140625" style="133"/>
    <col min="8962" max="8962" width="41.42578125" style="133" customWidth="1"/>
    <col min="8963" max="8963" width="12.28515625" style="133" customWidth="1"/>
    <col min="8964" max="8964" width="12" style="133" customWidth="1"/>
    <col min="8965" max="8965" width="11.7109375" style="133" customWidth="1"/>
    <col min="8966" max="8966" width="11.42578125" style="133" bestFit="1" customWidth="1"/>
    <col min="8967" max="9217" width="9.140625" style="133"/>
    <col min="9218" max="9218" width="41.42578125" style="133" customWidth="1"/>
    <col min="9219" max="9219" width="12.28515625" style="133" customWidth="1"/>
    <col min="9220" max="9220" width="12" style="133" customWidth="1"/>
    <col min="9221" max="9221" width="11.7109375" style="133" customWidth="1"/>
    <col min="9222" max="9222" width="11.42578125" style="133" bestFit="1" customWidth="1"/>
    <col min="9223" max="9473" width="9.140625" style="133"/>
    <col min="9474" max="9474" width="41.42578125" style="133" customWidth="1"/>
    <col min="9475" max="9475" width="12.28515625" style="133" customWidth="1"/>
    <col min="9476" max="9476" width="12" style="133" customWidth="1"/>
    <col min="9477" max="9477" width="11.7109375" style="133" customWidth="1"/>
    <col min="9478" max="9478" width="11.42578125" style="133" bestFit="1" customWidth="1"/>
    <col min="9479" max="9729" width="9.140625" style="133"/>
    <col min="9730" max="9730" width="41.42578125" style="133" customWidth="1"/>
    <col min="9731" max="9731" width="12.28515625" style="133" customWidth="1"/>
    <col min="9732" max="9732" width="12" style="133" customWidth="1"/>
    <col min="9733" max="9733" width="11.7109375" style="133" customWidth="1"/>
    <col min="9734" max="9734" width="11.42578125" style="133" bestFit="1" customWidth="1"/>
    <col min="9735" max="9985" width="9.140625" style="133"/>
    <col min="9986" max="9986" width="41.42578125" style="133" customWidth="1"/>
    <col min="9987" max="9987" width="12.28515625" style="133" customWidth="1"/>
    <col min="9988" max="9988" width="12" style="133" customWidth="1"/>
    <col min="9989" max="9989" width="11.7109375" style="133" customWidth="1"/>
    <col min="9990" max="9990" width="11.42578125" style="133" bestFit="1" customWidth="1"/>
    <col min="9991" max="10241" width="9.140625" style="133"/>
    <col min="10242" max="10242" width="41.42578125" style="133" customWidth="1"/>
    <col min="10243" max="10243" width="12.28515625" style="133" customWidth="1"/>
    <col min="10244" max="10244" width="12" style="133" customWidth="1"/>
    <col min="10245" max="10245" width="11.7109375" style="133" customWidth="1"/>
    <col min="10246" max="10246" width="11.42578125" style="133" bestFit="1" customWidth="1"/>
    <col min="10247" max="10497" width="9.140625" style="133"/>
    <col min="10498" max="10498" width="41.42578125" style="133" customWidth="1"/>
    <col min="10499" max="10499" width="12.28515625" style="133" customWidth="1"/>
    <col min="10500" max="10500" width="12" style="133" customWidth="1"/>
    <col min="10501" max="10501" width="11.7109375" style="133" customWidth="1"/>
    <col min="10502" max="10502" width="11.42578125" style="133" bestFit="1" customWidth="1"/>
    <col min="10503" max="10753" width="9.140625" style="133"/>
    <col min="10754" max="10754" width="41.42578125" style="133" customWidth="1"/>
    <col min="10755" max="10755" width="12.28515625" style="133" customWidth="1"/>
    <col min="10756" max="10756" width="12" style="133" customWidth="1"/>
    <col min="10757" max="10757" width="11.7109375" style="133" customWidth="1"/>
    <col min="10758" max="10758" width="11.42578125" style="133" bestFit="1" customWidth="1"/>
    <col min="10759" max="11009" width="9.140625" style="133"/>
    <col min="11010" max="11010" width="41.42578125" style="133" customWidth="1"/>
    <col min="11011" max="11011" width="12.28515625" style="133" customWidth="1"/>
    <col min="11012" max="11012" width="12" style="133" customWidth="1"/>
    <col min="11013" max="11013" width="11.7109375" style="133" customWidth="1"/>
    <col min="11014" max="11014" width="11.42578125" style="133" bestFit="1" customWidth="1"/>
    <col min="11015" max="11265" width="9.140625" style="133"/>
    <col min="11266" max="11266" width="41.42578125" style="133" customWidth="1"/>
    <col min="11267" max="11267" width="12.28515625" style="133" customWidth="1"/>
    <col min="11268" max="11268" width="12" style="133" customWidth="1"/>
    <col min="11269" max="11269" width="11.7109375" style="133" customWidth="1"/>
    <col min="11270" max="11270" width="11.42578125" style="133" bestFit="1" customWidth="1"/>
    <col min="11271" max="11521" width="9.140625" style="133"/>
    <col min="11522" max="11522" width="41.42578125" style="133" customWidth="1"/>
    <col min="11523" max="11523" width="12.28515625" style="133" customWidth="1"/>
    <col min="11524" max="11524" width="12" style="133" customWidth="1"/>
    <col min="11525" max="11525" width="11.7109375" style="133" customWidth="1"/>
    <col min="11526" max="11526" width="11.42578125" style="133" bestFit="1" customWidth="1"/>
    <col min="11527" max="11777" width="9.140625" style="133"/>
    <col min="11778" max="11778" width="41.42578125" style="133" customWidth="1"/>
    <col min="11779" max="11779" width="12.28515625" style="133" customWidth="1"/>
    <col min="11780" max="11780" width="12" style="133" customWidth="1"/>
    <col min="11781" max="11781" width="11.7109375" style="133" customWidth="1"/>
    <col min="11782" max="11782" width="11.42578125" style="133" bestFit="1" customWidth="1"/>
    <col min="11783" max="12033" width="9.140625" style="133"/>
    <col min="12034" max="12034" width="41.42578125" style="133" customWidth="1"/>
    <col min="12035" max="12035" width="12.28515625" style="133" customWidth="1"/>
    <col min="12036" max="12036" width="12" style="133" customWidth="1"/>
    <col min="12037" max="12037" width="11.7109375" style="133" customWidth="1"/>
    <col min="12038" max="12038" width="11.42578125" style="133" bestFit="1" customWidth="1"/>
    <col min="12039" max="12289" width="9.140625" style="133"/>
    <col min="12290" max="12290" width="41.42578125" style="133" customWidth="1"/>
    <col min="12291" max="12291" width="12.28515625" style="133" customWidth="1"/>
    <col min="12292" max="12292" width="12" style="133" customWidth="1"/>
    <col min="12293" max="12293" width="11.7109375" style="133" customWidth="1"/>
    <col min="12294" max="12294" width="11.42578125" style="133" bestFit="1" customWidth="1"/>
    <col min="12295" max="12545" width="9.140625" style="133"/>
    <col min="12546" max="12546" width="41.42578125" style="133" customWidth="1"/>
    <col min="12547" max="12547" width="12.28515625" style="133" customWidth="1"/>
    <col min="12548" max="12548" width="12" style="133" customWidth="1"/>
    <col min="12549" max="12549" width="11.7109375" style="133" customWidth="1"/>
    <col min="12550" max="12550" width="11.42578125" style="133" bestFit="1" customWidth="1"/>
    <col min="12551" max="12801" width="9.140625" style="133"/>
    <col min="12802" max="12802" width="41.42578125" style="133" customWidth="1"/>
    <col min="12803" max="12803" width="12.28515625" style="133" customWidth="1"/>
    <col min="12804" max="12804" width="12" style="133" customWidth="1"/>
    <col min="12805" max="12805" width="11.7109375" style="133" customWidth="1"/>
    <col min="12806" max="12806" width="11.42578125" style="133" bestFit="1" customWidth="1"/>
    <col min="12807" max="13057" width="9.140625" style="133"/>
    <col min="13058" max="13058" width="41.42578125" style="133" customWidth="1"/>
    <col min="13059" max="13059" width="12.28515625" style="133" customWidth="1"/>
    <col min="13060" max="13060" width="12" style="133" customWidth="1"/>
    <col min="13061" max="13061" width="11.7109375" style="133" customWidth="1"/>
    <col min="13062" max="13062" width="11.42578125" style="133" bestFit="1" customWidth="1"/>
    <col min="13063" max="13313" width="9.140625" style="133"/>
    <col min="13314" max="13314" width="41.42578125" style="133" customWidth="1"/>
    <col min="13315" max="13315" width="12.28515625" style="133" customWidth="1"/>
    <col min="13316" max="13316" width="12" style="133" customWidth="1"/>
    <col min="13317" max="13317" width="11.7109375" style="133" customWidth="1"/>
    <col min="13318" max="13318" width="11.42578125" style="133" bestFit="1" customWidth="1"/>
    <col min="13319" max="13569" width="9.140625" style="133"/>
    <col min="13570" max="13570" width="41.42578125" style="133" customWidth="1"/>
    <col min="13571" max="13571" width="12.28515625" style="133" customWidth="1"/>
    <col min="13572" max="13572" width="12" style="133" customWidth="1"/>
    <col min="13573" max="13573" width="11.7109375" style="133" customWidth="1"/>
    <col min="13574" max="13574" width="11.42578125" style="133" bestFit="1" customWidth="1"/>
    <col min="13575" max="13825" width="9.140625" style="133"/>
    <col min="13826" max="13826" width="41.42578125" style="133" customWidth="1"/>
    <col min="13827" max="13827" width="12.28515625" style="133" customWidth="1"/>
    <col min="13828" max="13828" width="12" style="133" customWidth="1"/>
    <col min="13829" max="13829" width="11.7109375" style="133" customWidth="1"/>
    <col min="13830" max="13830" width="11.42578125" style="133" bestFit="1" customWidth="1"/>
    <col min="13831" max="14081" width="9.140625" style="133"/>
    <col min="14082" max="14082" width="41.42578125" style="133" customWidth="1"/>
    <col min="14083" max="14083" width="12.28515625" style="133" customWidth="1"/>
    <col min="14084" max="14084" width="12" style="133" customWidth="1"/>
    <col min="14085" max="14085" width="11.7109375" style="133" customWidth="1"/>
    <col min="14086" max="14086" width="11.42578125" style="133" bestFit="1" customWidth="1"/>
    <col min="14087" max="14337" width="9.140625" style="133"/>
    <col min="14338" max="14338" width="41.42578125" style="133" customWidth="1"/>
    <col min="14339" max="14339" width="12.28515625" style="133" customWidth="1"/>
    <col min="14340" max="14340" width="12" style="133" customWidth="1"/>
    <col min="14341" max="14341" width="11.7109375" style="133" customWidth="1"/>
    <col min="14342" max="14342" width="11.42578125" style="133" bestFit="1" customWidth="1"/>
    <col min="14343" max="14593" width="9.140625" style="133"/>
    <col min="14594" max="14594" width="41.42578125" style="133" customWidth="1"/>
    <col min="14595" max="14595" width="12.28515625" style="133" customWidth="1"/>
    <col min="14596" max="14596" width="12" style="133" customWidth="1"/>
    <col min="14597" max="14597" width="11.7109375" style="133" customWidth="1"/>
    <col min="14598" max="14598" width="11.42578125" style="133" bestFit="1" customWidth="1"/>
    <col min="14599" max="14849" width="9.140625" style="133"/>
    <col min="14850" max="14850" width="41.42578125" style="133" customWidth="1"/>
    <col min="14851" max="14851" width="12.28515625" style="133" customWidth="1"/>
    <col min="14852" max="14852" width="12" style="133" customWidth="1"/>
    <col min="14853" max="14853" width="11.7109375" style="133" customWidth="1"/>
    <col min="14854" max="14854" width="11.42578125" style="133" bestFit="1" customWidth="1"/>
    <col min="14855" max="15105" width="9.140625" style="133"/>
    <col min="15106" max="15106" width="41.42578125" style="133" customWidth="1"/>
    <col min="15107" max="15107" width="12.28515625" style="133" customWidth="1"/>
    <col min="15108" max="15108" width="12" style="133" customWidth="1"/>
    <col min="15109" max="15109" width="11.7109375" style="133" customWidth="1"/>
    <col min="15110" max="15110" width="11.42578125" style="133" bestFit="1" customWidth="1"/>
    <col min="15111" max="15361" width="9.140625" style="133"/>
    <col min="15362" max="15362" width="41.42578125" style="133" customWidth="1"/>
    <col min="15363" max="15363" width="12.28515625" style="133" customWidth="1"/>
    <col min="15364" max="15364" width="12" style="133" customWidth="1"/>
    <col min="15365" max="15365" width="11.7109375" style="133" customWidth="1"/>
    <col min="15366" max="15366" width="11.42578125" style="133" bestFit="1" customWidth="1"/>
    <col min="15367" max="15617" width="9.140625" style="133"/>
    <col min="15618" max="15618" width="41.42578125" style="133" customWidth="1"/>
    <col min="15619" max="15619" width="12.28515625" style="133" customWidth="1"/>
    <col min="15620" max="15620" width="12" style="133" customWidth="1"/>
    <col min="15621" max="15621" width="11.7109375" style="133" customWidth="1"/>
    <col min="15622" max="15622" width="11.42578125" style="133" bestFit="1" customWidth="1"/>
    <col min="15623" max="15873" width="9.140625" style="133"/>
    <col min="15874" max="15874" width="41.42578125" style="133" customWidth="1"/>
    <col min="15875" max="15875" width="12.28515625" style="133" customWidth="1"/>
    <col min="15876" max="15876" width="12" style="133" customWidth="1"/>
    <col min="15877" max="15877" width="11.7109375" style="133" customWidth="1"/>
    <col min="15878" max="15878" width="11.42578125" style="133" bestFit="1" customWidth="1"/>
    <col min="15879" max="16129" width="9.140625" style="133"/>
    <col min="16130" max="16130" width="41.42578125" style="133" customWidth="1"/>
    <col min="16131" max="16131" width="12.28515625" style="133" customWidth="1"/>
    <col min="16132" max="16132" width="12" style="133" customWidth="1"/>
    <col min="16133" max="16133" width="11.7109375" style="133" customWidth="1"/>
    <col min="16134" max="16134" width="11.42578125" style="133" bestFit="1" customWidth="1"/>
    <col min="16135" max="16384" width="9.140625" style="133"/>
  </cols>
  <sheetData>
    <row r="5" spans="1:5" ht="30" customHeight="1" x14ac:dyDescent="0.25">
      <c r="A5" s="265" t="s">
        <v>789</v>
      </c>
      <c r="B5" s="266"/>
      <c r="C5" s="266"/>
      <c r="D5" s="266"/>
      <c r="E5" s="266"/>
    </row>
    <row r="6" spans="1:5" ht="30" customHeight="1" x14ac:dyDescent="0.25">
      <c r="A6" s="147" t="s">
        <v>832</v>
      </c>
      <c r="B6" s="147" t="s">
        <v>833</v>
      </c>
      <c r="C6" s="148">
        <v>225000</v>
      </c>
      <c r="D6" s="148">
        <v>225000</v>
      </c>
      <c r="E6" s="148">
        <v>270987</v>
      </c>
    </row>
    <row r="7" spans="1:5" ht="30" customHeight="1" x14ac:dyDescent="0.25">
      <c r="A7" s="147" t="s">
        <v>834</v>
      </c>
      <c r="B7" s="147" t="s">
        <v>835</v>
      </c>
      <c r="C7" s="148">
        <v>120000</v>
      </c>
      <c r="D7" s="148">
        <v>120000</v>
      </c>
      <c r="E7" s="148">
        <v>112703</v>
      </c>
    </row>
    <row r="8" spans="1:5" ht="30" customHeight="1" x14ac:dyDescent="0.25">
      <c r="A8" s="147" t="s">
        <v>836</v>
      </c>
      <c r="B8" s="147" t="s">
        <v>1000</v>
      </c>
      <c r="C8" s="148">
        <v>280000</v>
      </c>
      <c r="D8" s="148">
        <v>280000</v>
      </c>
      <c r="E8" s="148">
        <v>195989</v>
      </c>
    </row>
    <row r="9" spans="1:5" ht="30" customHeight="1" x14ac:dyDescent="0.25">
      <c r="A9" s="147" t="s">
        <v>838</v>
      </c>
      <c r="B9" s="147" t="s">
        <v>839</v>
      </c>
      <c r="C9" s="148">
        <v>150000</v>
      </c>
      <c r="D9" s="148">
        <v>150000</v>
      </c>
      <c r="E9" s="148">
        <v>182042</v>
      </c>
    </row>
    <row r="10" spans="1:5" ht="30" customHeight="1" x14ac:dyDescent="0.25">
      <c r="A10" s="147" t="s">
        <v>840</v>
      </c>
      <c r="B10" s="147" t="s">
        <v>841</v>
      </c>
      <c r="C10" s="148">
        <v>250000</v>
      </c>
      <c r="D10" s="148">
        <v>250000</v>
      </c>
      <c r="E10" s="148">
        <v>207003</v>
      </c>
    </row>
    <row r="11" spans="1:5" ht="30" customHeight="1" x14ac:dyDescent="0.25">
      <c r="A11" s="147" t="s">
        <v>842</v>
      </c>
      <c r="B11" s="147" t="s">
        <v>843</v>
      </c>
      <c r="C11" s="148">
        <v>450000</v>
      </c>
      <c r="D11" s="148">
        <v>450000</v>
      </c>
      <c r="E11" s="148">
        <v>432771</v>
      </c>
    </row>
    <row r="12" spans="1:5" ht="30" customHeight="1" x14ac:dyDescent="0.25">
      <c r="A12" s="147" t="s">
        <v>844</v>
      </c>
      <c r="B12" s="147" t="s">
        <v>845</v>
      </c>
      <c r="C12" s="148">
        <v>200000</v>
      </c>
      <c r="D12" s="148">
        <v>200000</v>
      </c>
      <c r="E12" s="148">
        <v>47463</v>
      </c>
    </row>
    <row r="13" spans="1:5" ht="30" customHeight="1" x14ac:dyDescent="0.25">
      <c r="A13" s="147" t="s">
        <v>846</v>
      </c>
      <c r="B13" s="147" t="s">
        <v>1026</v>
      </c>
      <c r="C13" s="148">
        <v>40000</v>
      </c>
      <c r="D13" s="148">
        <v>40000</v>
      </c>
      <c r="E13" s="148">
        <v>18142</v>
      </c>
    </row>
    <row r="14" spans="1:5" ht="30" customHeight="1" x14ac:dyDescent="0.25">
      <c r="A14" s="147" t="s">
        <v>848</v>
      </c>
      <c r="B14" s="147" t="s">
        <v>849</v>
      </c>
      <c r="C14" s="148">
        <v>10000</v>
      </c>
      <c r="D14" s="148">
        <v>10000</v>
      </c>
      <c r="E14" s="148">
        <v>6299</v>
      </c>
    </row>
    <row r="15" spans="1:5" ht="30" customHeight="1" x14ac:dyDescent="0.25">
      <c r="A15" s="147" t="s">
        <v>854</v>
      </c>
      <c r="B15" s="147" t="s">
        <v>1113</v>
      </c>
      <c r="C15" s="148">
        <v>50000</v>
      </c>
      <c r="D15" s="148">
        <v>50000</v>
      </c>
      <c r="E15" s="148">
        <v>35600</v>
      </c>
    </row>
    <row r="16" spans="1:5" ht="30" customHeight="1" x14ac:dyDescent="0.25">
      <c r="A16" s="147" t="s">
        <v>856</v>
      </c>
      <c r="B16" s="147" t="s">
        <v>857</v>
      </c>
      <c r="C16" s="148">
        <v>20000</v>
      </c>
      <c r="D16" s="148">
        <v>20000</v>
      </c>
      <c r="E16" s="148">
        <v>48432</v>
      </c>
    </row>
    <row r="17" spans="1:6" ht="30" customHeight="1" x14ac:dyDescent="0.25">
      <c r="A17" s="147" t="s">
        <v>860</v>
      </c>
      <c r="B17" s="147" t="s">
        <v>861</v>
      </c>
      <c r="C17" s="148">
        <v>20000</v>
      </c>
      <c r="D17" s="148">
        <v>20000</v>
      </c>
      <c r="E17" s="148">
        <v>4001</v>
      </c>
      <c r="F17" s="183"/>
    </row>
    <row r="18" spans="1:6" ht="30" customHeight="1" x14ac:dyDescent="0.25">
      <c r="A18" s="147" t="s">
        <v>866</v>
      </c>
      <c r="B18" s="147" t="s">
        <v>885</v>
      </c>
      <c r="C18" s="148">
        <v>490000</v>
      </c>
      <c r="D18" s="148">
        <v>490000</v>
      </c>
      <c r="E18" s="148">
        <v>408510</v>
      </c>
    </row>
    <row r="19" spans="1:6" s="218" customFormat="1" ht="30" customHeight="1" x14ac:dyDescent="0.2">
      <c r="A19" s="147">
        <v>5631</v>
      </c>
      <c r="B19" s="216" t="s">
        <v>871</v>
      </c>
      <c r="C19" s="217">
        <v>0</v>
      </c>
      <c r="D19" s="217">
        <v>438325</v>
      </c>
      <c r="E19" s="217">
        <v>438325</v>
      </c>
    </row>
    <row r="20" spans="1:6" s="218" customFormat="1" ht="30" customHeight="1" x14ac:dyDescent="0.2">
      <c r="A20" s="147">
        <v>5671</v>
      </c>
      <c r="B20" s="216" t="s">
        <v>1114</v>
      </c>
      <c r="C20" s="217">
        <v>0</v>
      </c>
      <c r="D20" s="217">
        <v>118348</v>
      </c>
      <c r="E20" s="217">
        <v>118348</v>
      </c>
    </row>
    <row r="21" spans="1:6" ht="30" customHeight="1" x14ac:dyDescent="0.25">
      <c r="A21" s="150" t="s">
        <v>878</v>
      </c>
      <c r="B21" s="137"/>
      <c r="C21" s="151">
        <f>SUM(C6:C20)</f>
        <v>2305000</v>
      </c>
      <c r="D21" s="148">
        <f>SUM(D6:D20)</f>
        <v>2861673</v>
      </c>
      <c r="E21" s="151">
        <f>SUM(E6:E20)</f>
        <v>2526615</v>
      </c>
    </row>
    <row r="22" spans="1:6" ht="30" customHeight="1" x14ac:dyDescent="0.25"/>
    <row r="23" spans="1:6" ht="30" customHeight="1" x14ac:dyDescent="0.25"/>
    <row r="24" spans="1:6" ht="30" customHeight="1" x14ac:dyDescent="0.25"/>
    <row r="25" spans="1:6" ht="30" customHeight="1" x14ac:dyDescent="0.25"/>
    <row r="26" spans="1:6" ht="30" customHeight="1" x14ac:dyDescent="0.25"/>
    <row r="27" spans="1:6" ht="30" customHeight="1" x14ac:dyDescent="0.25"/>
    <row r="28" spans="1:6" ht="30" customHeight="1" x14ac:dyDescent="0.25"/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</sheetData>
  <mergeCells count="1">
    <mergeCell ref="A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7"/>
  <sheetViews>
    <sheetView workbookViewId="0">
      <selection activeCell="F14" sqref="F14:F15"/>
    </sheetView>
  </sheetViews>
  <sheetFormatPr defaultRowHeight="15" x14ac:dyDescent="0.25"/>
  <cols>
    <col min="1" max="1" width="31.28515625" style="133" customWidth="1"/>
    <col min="2" max="2" width="21.85546875" style="132" customWidth="1"/>
    <col min="3" max="3" width="17" style="132" customWidth="1"/>
    <col min="4" max="256" width="9.140625" style="133"/>
    <col min="257" max="257" width="31.28515625" style="133" customWidth="1"/>
    <col min="258" max="258" width="21.85546875" style="133" customWidth="1"/>
    <col min="259" max="259" width="17" style="133" customWidth="1"/>
    <col min="260" max="512" width="9.140625" style="133"/>
    <col min="513" max="513" width="31.28515625" style="133" customWidth="1"/>
    <col min="514" max="514" width="21.85546875" style="133" customWidth="1"/>
    <col min="515" max="515" width="17" style="133" customWidth="1"/>
    <col min="516" max="768" width="9.140625" style="133"/>
    <col min="769" max="769" width="31.28515625" style="133" customWidth="1"/>
    <col min="770" max="770" width="21.85546875" style="133" customWidth="1"/>
    <col min="771" max="771" width="17" style="133" customWidth="1"/>
    <col min="772" max="1024" width="9.140625" style="133"/>
    <col min="1025" max="1025" width="31.28515625" style="133" customWidth="1"/>
    <col min="1026" max="1026" width="21.85546875" style="133" customWidth="1"/>
    <col min="1027" max="1027" width="17" style="133" customWidth="1"/>
    <col min="1028" max="1280" width="9.140625" style="133"/>
    <col min="1281" max="1281" width="31.28515625" style="133" customWidth="1"/>
    <col min="1282" max="1282" width="21.85546875" style="133" customWidth="1"/>
    <col min="1283" max="1283" width="17" style="133" customWidth="1"/>
    <col min="1284" max="1536" width="9.140625" style="133"/>
    <col min="1537" max="1537" width="31.28515625" style="133" customWidth="1"/>
    <col min="1538" max="1538" width="21.85546875" style="133" customWidth="1"/>
    <col min="1539" max="1539" width="17" style="133" customWidth="1"/>
    <col min="1540" max="1792" width="9.140625" style="133"/>
    <col min="1793" max="1793" width="31.28515625" style="133" customWidth="1"/>
    <col min="1794" max="1794" width="21.85546875" style="133" customWidth="1"/>
    <col min="1795" max="1795" width="17" style="133" customWidth="1"/>
    <col min="1796" max="2048" width="9.140625" style="133"/>
    <col min="2049" max="2049" width="31.28515625" style="133" customWidth="1"/>
    <col min="2050" max="2050" width="21.85546875" style="133" customWidth="1"/>
    <col min="2051" max="2051" width="17" style="133" customWidth="1"/>
    <col min="2052" max="2304" width="9.140625" style="133"/>
    <col min="2305" max="2305" width="31.28515625" style="133" customWidth="1"/>
    <col min="2306" max="2306" width="21.85546875" style="133" customWidth="1"/>
    <col min="2307" max="2307" width="17" style="133" customWidth="1"/>
    <col min="2308" max="2560" width="9.140625" style="133"/>
    <col min="2561" max="2561" width="31.28515625" style="133" customWidth="1"/>
    <col min="2562" max="2562" width="21.85546875" style="133" customWidth="1"/>
    <col min="2563" max="2563" width="17" style="133" customWidth="1"/>
    <col min="2564" max="2816" width="9.140625" style="133"/>
    <col min="2817" max="2817" width="31.28515625" style="133" customWidth="1"/>
    <col min="2818" max="2818" width="21.85546875" style="133" customWidth="1"/>
    <col min="2819" max="2819" width="17" style="133" customWidth="1"/>
    <col min="2820" max="3072" width="9.140625" style="133"/>
    <col min="3073" max="3073" width="31.28515625" style="133" customWidth="1"/>
    <col min="3074" max="3074" width="21.85546875" style="133" customWidth="1"/>
    <col min="3075" max="3075" width="17" style="133" customWidth="1"/>
    <col min="3076" max="3328" width="9.140625" style="133"/>
    <col min="3329" max="3329" width="31.28515625" style="133" customWidth="1"/>
    <col min="3330" max="3330" width="21.85546875" style="133" customWidth="1"/>
    <col min="3331" max="3331" width="17" style="133" customWidth="1"/>
    <col min="3332" max="3584" width="9.140625" style="133"/>
    <col min="3585" max="3585" width="31.28515625" style="133" customWidth="1"/>
    <col min="3586" max="3586" width="21.85546875" style="133" customWidth="1"/>
    <col min="3587" max="3587" width="17" style="133" customWidth="1"/>
    <col min="3588" max="3840" width="9.140625" style="133"/>
    <col min="3841" max="3841" width="31.28515625" style="133" customWidth="1"/>
    <col min="3842" max="3842" width="21.85546875" style="133" customWidth="1"/>
    <col min="3843" max="3843" width="17" style="133" customWidth="1"/>
    <col min="3844" max="4096" width="9.140625" style="133"/>
    <col min="4097" max="4097" width="31.28515625" style="133" customWidth="1"/>
    <col min="4098" max="4098" width="21.85546875" style="133" customWidth="1"/>
    <col min="4099" max="4099" width="17" style="133" customWidth="1"/>
    <col min="4100" max="4352" width="9.140625" style="133"/>
    <col min="4353" max="4353" width="31.28515625" style="133" customWidth="1"/>
    <col min="4354" max="4354" width="21.85546875" style="133" customWidth="1"/>
    <col min="4355" max="4355" width="17" style="133" customWidth="1"/>
    <col min="4356" max="4608" width="9.140625" style="133"/>
    <col min="4609" max="4609" width="31.28515625" style="133" customWidth="1"/>
    <col min="4610" max="4610" width="21.85546875" style="133" customWidth="1"/>
    <col min="4611" max="4611" width="17" style="133" customWidth="1"/>
    <col min="4612" max="4864" width="9.140625" style="133"/>
    <col min="4865" max="4865" width="31.28515625" style="133" customWidth="1"/>
    <col min="4866" max="4866" width="21.85546875" style="133" customWidth="1"/>
    <col min="4867" max="4867" width="17" style="133" customWidth="1"/>
    <col min="4868" max="5120" width="9.140625" style="133"/>
    <col min="5121" max="5121" width="31.28515625" style="133" customWidth="1"/>
    <col min="5122" max="5122" width="21.85546875" style="133" customWidth="1"/>
    <col min="5123" max="5123" width="17" style="133" customWidth="1"/>
    <col min="5124" max="5376" width="9.140625" style="133"/>
    <col min="5377" max="5377" width="31.28515625" style="133" customWidth="1"/>
    <col min="5378" max="5378" width="21.85546875" style="133" customWidth="1"/>
    <col min="5379" max="5379" width="17" style="133" customWidth="1"/>
    <col min="5380" max="5632" width="9.140625" style="133"/>
    <col min="5633" max="5633" width="31.28515625" style="133" customWidth="1"/>
    <col min="5634" max="5634" width="21.85546875" style="133" customWidth="1"/>
    <col min="5635" max="5635" width="17" style="133" customWidth="1"/>
    <col min="5636" max="5888" width="9.140625" style="133"/>
    <col min="5889" max="5889" width="31.28515625" style="133" customWidth="1"/>
    <col min="5890" max="5890" width="21.85546875" style="133" customWidth="1"/>
    <col min="5891" max="5891" width="17" style="133" customWidth="1"/>
    <col min="5892" max="6144" width="9.140625" style="133"/>
    <col min="6145" max="6145" width="31.28515625" style="133" customWidth="1"/>
    <col min="6146" max="6146" width="21.85546875" style="133" customWidth="1"/>
    <col min="6147" max="6147" width="17" style="133" customWidth="1"/>
    <col min="6148" max="6400" width="9.140625" style="133"/>
    <col min="6401" max="6401" width="31.28515625" style="133" customWidth="1"/>
    <col min="6402" max="6402" width="21.85546875" style="133" customWidth="1"/>
    <col min="6403" max="6403" width="17" style="133" customWidth="1"/>
    <col min="6404" max="6656" width="9.140625" style="133"/>
    <col min="6657" max="6657" width="31.28515625" style="133" customWidth="1"/>
    <col min="6658" max="6658" width="21.85546875" style="133" customWidth="1"/>
    <col min="6659" max="6659" width="17" style="133" customWidth="1"/>
    <col min="6660" max="6912" width="9.140625" style="133"/>
    <col min="6913" max="6913" width="31.28515625" style="133" customWidth="1"/>
    <col min="6914" max="6914" width="21.85546875" style="133" customWidth="1"/>
    <col min="6915" max="6915" width="17" style="133" customWidth="1"/>
    <col min="6916" max="7168" width="9.140625" style="133"/>
    <col min="7169" max="7169" width="31.28515625" style="133" customWidth="1"/>
    <col min="7170" max="7170" width="21.85546875" style="133" customWidth="1"/>
    <col min="7171" max="7171" width="17" style="133" customWidth="1"/>
    <col min="7172" max="7424" width="9.140625" style="133"/>
    <col min="7425" max="7425" width="31.28515625" style="133" customWidth="1"/>
    <col min="7426" max="7426" width="21.85546875" style="133" customWidth="1"/>
    <col min="7427" max="7427" width="17" style="133" customWidth="1"/>
    <col min="7428" max="7680" width="9.140625" style="133"/>
    <col min="7681" max="7681" width="31.28515625" style="133" customWidth="1"/>
    <col min="7682" max="7682" width="21.85546875" style="133" customWidth="1"/>
    <col min="7683" max="7683" width="17" style="133" customWidth="1"/>
    <col min="7684" max="7936" width="9.140625" style="133"/>
    <col min="7937" max="7937" width="31.28515625" style="133" customWidth="1"/>
    <col min="7938" max="7938" width="21.85546875" style="133" customWidth="1"/>
    <col min="7939" max="7939" width="17" style="133" customWidth="1"/>
    <col min="7940" max="8192" width="9.140625" style="133"/>
    <col min="8193" max="8193" width="31.28515625" style="133" customWidth="1"/>
    <col min="8194" max="8194" width="21.85546875" style="133" customWidth="1"/>
    <col min="8195" max="8195" width="17" style="133" customWidth="1"/>
    <col min="8196" max="8448" width="9.140625" style="133"/>
    <col min="8449" max="8449" width="31.28515625" style="133" customWidth="1"/>
    <col min="8450" max="8450" width="21.85546875" style="133" customWidth="1"/>
    <col min="8451" max="8451" width="17" style="133" customWidth="1"/>
    <col min="8452" max="8704" width="9.140625" style="133"/>
    <col min="8705" max="8705" width="31.28515625" style="133" customWidth="1"/>
    <col min="8706" max="8706" width="21.85546875" style="133" customWidth="1"/>
    <col min="8707" max="8707" width="17" style="133" customWidth="1"/>
    <col min="8708" max="8960" width="9.140625" style="133"/>
    <col min="8961" max="8961" width="31.28515625" style="133" customWidth="1"/>
    <col min="8962" max="8962" width="21.85546875" style="133" customWidth="1"/>
    <col min="8963" max="8963" width="17" style="133" customWidth="1"/>
    <col min="8964" max="9216" width="9.140625" style="133"/>
    <col min="9217" max="9217" width="31.28515625" style="133" customWidth="1"/>
    <col min="9218" max="9218" width="21.85546875" style="133" customWidth="1"/>
    <col min="9219" max="9219" width="17" style="133" customWidth="1"/>
    <col min="9220" max="9472" width="9.140625" style="133"/>
    <col min="9473" max="9473" width="31.28515625" style="133" customWidth="1"/>
    <col min="9474" max="9474" width="21.85546875" style="133" customWidth="1"/>
    <col min="9475" max="9475" width="17" style="133" customWidth="1"/>
    <col min="9476" max="9728" width="9.140625" style="133"/>
    <col min="9729" max="9729" width="31.28515625" style="133" customWidth="1"/>
    <col min="9730" max="9730" width="21.85546875" style="133" customWidth="1"/>
    <col min="9731" max="9731" width="17" style="133" customWidth="1"/>
    <col min="9732" max="9984" width="9.140625" style="133"/>
    <col min="9985" max="9985" width="31.28515625" style="133" customWidth="1"/>
    <col min="9986" max="9986" width="21.85546875" style="133" customWidth="1"/>
    <col min="9987" max="9987" width="17" style="133" customWidth="1"/>
    <col min="9988" max="10240" width="9.140625" style="133"/>
    <col min="10241" max="10241" width="31.28515625" style="133" customWidth="1"/>
    <col min="10242" max="10242" width="21.85546875" style="133" customWidth="1"/>
    <col min="10243" max="10243" width="17" style="133" customWidth="1"/>
    <col min="10244" max="10496" width="9.140625" style="133"/>
    <col min="10497" max="10497" width="31.28515625" style="133" customWidth="1"/>
    <col min="10498" max="10498" width="21.85546875" style="133" customWidth="1"/>
    <col min="10499" max="10499" width="17" style="133" customWidth="1"/>
    <col min="10500" max="10752" width="9.140625" style="133"/>
    <col min="10753" max="10753" width="31.28515625" style="133" customWidth="1"/>
    <col min="10754" max="10754" width="21.85546875" style="133" customWidth="1"/>
    <col min="10755" max="10755" width="17" style="133" customWidth="1"/>
    <col min="10756" max="11008" width="9.140625" style="133"/>
    <col min="11009" max="11009" width="31.28515625" style="133" customWidth="1"/>
    <col min="11010" max="11010" width="21.85546875" style="133" customWidth="1"/>
    <col min="11011" max="11011" width="17" style="133" customWidth="1"/>
    <col min="11012" max="11264" width="9.140625" style="133"/>
    <col min="11265" max="11265" width="31.28515625" style="133" customWidth="1"/>
    <col min="11266" max="11266" width="21.85546875" style="133" customWidth="1"/>
    <col min="11267" max="11267" width="17" style="133" customWidth="1"/>
    <col min="11268" max="11520" width="9.140625" style="133"/>
    <col min="11521" max="11521" width="31.28515625" style="133" customWidth="1"/>
    <col min="11522" max="11522" width="21.85546875" style="133" customWidth="1"/>
    <col min="11523" max="11523" width="17" style="133" customWidth="1"/>
    <col min="11524" max="11776" width="9.140625" style="133"/>
    <col min="11777" max="11777" width="31.28515625" style="133" customWidth="1"/>
    <col min="11778" max="11778" width="21.85546875" style="133" customWidth="1"/>
    <col min="11779" max="11779" width="17" style="133" customWidth="1"/>
    <col min="11780" max="12032" width="9.140625" style="133"/>
    <col min="12033" max="12033" width="31.28515625" style="133" customWidth="1"/>
    <col min="12034" max="12034" width="21.85546875" style="133" customWidth="1"/>
    <col min="12035" max="12035" width="17" style="133" customWidth="1"/>
    <col min="12036" max="12288" width="9.140625" style="133"/>
    <col min="12289" max="12289" width="31.28515625" style="133" customWidth="1"/>
    <col min="12290" max="12290" width="21.85546875" style="133" customWidth="1"/>
    <col min="12291" max="12291" width="17" style="133" customWidth="1"/>
    <col min="12292" max="12544" width="9.140625" style="133"/>
    <col min="12545" max="12545" width="31.28515625" style="133" customWidth="1"/>
    <col min="12546" max="12546" width="21.85546875" style="133" customWidth="1"/>
    <col min="12547" max="12547" width="17" style="133" customWidth="1"/>
    <col min="12548" max="12800" width="9.140625" style="133"/>
    <col min="12801" max="12801" width="31.28515625" style="133" customWidth="1"/>
    <col min="12802" max="12802" width="21.85546875" style="133" customWidth="1"/>
    <col min="12803" max="12803" width="17" style="133" customWidth="1"/>
    <col min="12804" max="13056" width="9.140625" style="133"/>
    <col min="13057" max="13057" width="31.28515625" style="133" customWidth="1"/>
    <col min="13058" max="13058" width="21.85546875" style="133" customWidth="1"/>
    <col min="13059" max="13059" width="17" style="133" customWidth="1"/>
    <col min="13060" max="13312" width="9.140625" style="133"/>
    <col min="13313" max="13313" width="31.28515625" style="133" customWidth="1"/>
    <col min="13314" max="13314" width="21.85546875" style="133" customWidth="1"/>
    <col min="13315" max="13315" width="17" style="133" customWidth="1"/>
    <col min="13316" max="13568" width="9.140625" style="133"/>
    <col min="13569" max="13569" width="31.28515625" style="133" customWidth="1"/>
    <col min="13570" max="13570" width="21.85546875" style="133" customWidth="1"/>
    <col min="13571" max="13571" width="17" style="133" customWidth="1"/>
    <col min="13572" max="13824" width="9.140625" style="133"/>
    <col min="13825" max="13825" width="31.28515625" style="133" customWidth="1"/>
    <col min="13826" max="13826" width="21.85546875" style="133" customWidth="1"/>
    <col min="13827" max="13827" width="17" style="133" customWidth="1"/>
    <col min="13828" max="14080" width="9.140625" style="133"/>
    <col min="14081" max="14081" width="31.28515625" style="133" customWidth="1"/>
    <col min="14082" max="14082" width="21.85546875" style="133" customWidth="1"/>
    <col min="14083" max="14083" width="17" style="133" customWidth="1"/>
    <col min="14084" max="14336" width="9.140625" style="133"/>
    <col min="14337" max="14337" width="31.28515625" style="133" customWidth="1"/>
    <col min="14338" max="14338" width="21.85546875" style="133" customWidth="1"/>
    <col min="14339" max="14339" width="17" style="133" customWidth="1"/>
    <col min="14340" max="14592" width="9.140625" style="133"/>
    <col min="14593" max="14593" width="31.28515625" style="133" customWidth="1"/>
    <col min="14594" max="14594" width="21.85546875" style="133" customWidth="1"/>
    <col min="14595" max="14595" width="17" style="133" customWidth="1"/>
    <col min="14596" max="14848" width="9.140625" style="133"/>
    <col min="14849" max="14849" width="31.28515625" style="133" customWidth="1"/>
    <col min="14850" max="14850" width="21.85546875" style="133" customWidth="1"/>
    <col min="14851" max="14851" width="17" style="133" customWidth="1"/>
    <col min="14852" max="15104" width="9.140625" style="133"/>
    <col min="15105" max="15105" width="31.28515625" style="133" customWidth="1"/>
    <col min="15106" max="15106" width="21.85546875" style="133" customWidth="1"/>
    <col min="15107" max="15107" width="17" style="133" customWidth="1"/>
    <col min="15108" max="15360" width="9.140625" style="133"/>
    <col min="15361" max="15361" width="31.28515625" style="133" customWidth="1"/>
    <col min="15362" max="15362" width="21.85546875" style="133" customWidth="1"/>
    <col min="15363" max="15363" width="17" style="133" customWidth="1"/>
    <col min="15364" max="15616" width="9.140625" style="133"/>
    <col min="15617" max="15617" width="31.28515625" style="133" customWidth="1"/>
    <col min="15618" max="15618" width="21.85546875" style="133" customWidth="1"/>
    <col min="15619" max="15619" width="17" style="133" customWidth="1"/>
    <col min="15620" max="15872" width="9.140625" style="133"/>
    <col min="15873" max="15873" width="31.28515625" style="133" customWidth="1"/>
    <col min="15874" max="15874" width="21.85546875" style="133" customWidth="1"/>
    <col min="15875" max="15875" width="17" style="133" customWidth="1"/>
    <col min="15876" max="16128" width="9.140625" style="133"/>
    <col min="16129" max="16129" width="31.28515625" style="133" customWidth="1"/>
    <col min="16130" max="16130" width="21.85546875" style="133" customWidth="1"/>
    <col min="16131" max="16131" width="17" style="133" customWidth="1"/>
    <col min="16132" max="16384" width="9.140625" style="133"/>
  </cols>
  <sheetData>
    <row r="4" spans="1:3" x14ac:dyDescent="0.25">
      <c r="A4" s="5" t="s">
        <v>1115</v>
      </c>
      <c r="B4" s="135" t="s">
        <v>1116</v>
      </c>
      <c r="C4" s="135" t="s">
        <v>1117</v>
      </c>
    </row>
    <row r="5" spans="1:3" x14ac:dyDescent="0.25">
      <c r="B5" s="219">
        <v>42719</v>
      </c>
      <c r="C5" s="220">
        <v>868114</v>
      </c>
    </row>
    <row r="6" spans="1:3" x14ac:dyDescent="0.25">
      <c r="B6" s="219">
        <v>42726</v>
      </c>
      <c r="C6" s="220">
        <v>131886</v>
      </c>
    </row>
    <row r="11" spans="1:3" x14ac:dyDescent="0.25">
      <c r="B11" s="135" t="s">
        <v>1118</v>
      </c>
      <c r="C11" s="220">
        <f>SUM(C5:C10)</f>
        <v>1000000</v>
      </c>
    </row>
    <row r="15" spans="1:3" x14ac:dyDescent="0.25">
      <c r="A15" s="5" t="s">
        <v>1119</v>
      </c>
      <c r="B15" s="135" t="s">
        <v>1120</v>
      </c>
      <c r="C15" s="135" t="s">
        <v>1121</v>
      </c>
    </row>
    <row r="16" spans="1:3" x14ac:dyDescent="0.25">
      <c r="B16" s="219">
        <v>42424</v>
      </c>
      <c r="C16" s="220">
        <v>259218</v>
      </c>
    </row>
    <row r="17" spans="1:3" x14ac:dyDescent="0.25">
      <c r="B17" s="219">
        <v>42437</v>
      </c>
      <c r="C17" s="220">
        <v>129609</v>
      </c>
    </row>
    <row r="18" spans="1:3" x14ac:dyDescent="0.25">
      <c r="B18" s="219">
        <v>42474</v>
      </c>
      <c r="C18" s="220">
        <v>129609</v>
      </c>
    </row>
    <row r="19" spans="1:3" x14ac:dyDescent="0.25">
      <c r="B19" s="219">
        <v>42529</v>
      </c>
      <c r="C19" s="220">
        <v>259218</v>
      </c>
    </row>
    <row r="20" spans="1:3" x14ac:dyDescent="0.25">
      <c r="B20" s="219">
        <v>42684</v>
      </c>
      <c r="C20" s="220">
        <v>518436</v>
      </c>
    </row>
    <row r="25" spans="1:3" x14ac:dyDescent="0.25">
      <c r="B25" s="135" t="s">
        <v>1118</v>
      </c>
      <c r="C25" s="220">
        <f>SUM(C16:C24)</f>
        <v>1296090</v>
      </c>
    </row>
    <row r="28" spans="1:3" x14ac:dyDescent="0.25">
      <c r="A28" s="5" t="s">
        <v>1122</v>
      </c>
      <c r="B28" s="135" t="s">
        <v>1120</v>
      </c>
      <c r="C28" s="135" t="s">
        <v>1121</v>
      </c>
    </row>
    <row r="29" spans="1:3" x14ac:dyDescent="0.25">
      <c r="B29" s="219">
        <v>42424</v>
      </c>
      <c r="C29" s="220">
        <v>333780</v>
      </c>
    </row>
    <row r="30" spans="1:3" x14ac:dyDescent="0.25">
      <c r="B30" s="219">
        <v>42437</v>
      </c>
      <c r="C30" s="220">
        <v>166890</v>
      </c>
    </row>
    <row r="31" spans="1:3" x14ac:dyDescent="0.25">
      <c r="B31" s="219">
        <v>42471</v>
      </c>
      <c r="C31" s="220">
        <v>166890</v>
      </c>
    </row>
    <row r="32" spans="1:3" x14ac:dyDescent="0.25">
      <c r="B32" s="219">
        <v>42577</v>
      </c>
      <c r="C32" s="220">
        <v>333780</v>
      </c>
    </row>
    <row r="33" spans="2:4" x14ac:dyDescent="0.25">
      <c r="B33" s="219">
        <v>42688</v>
      </c>
      <c r="C33" s="220">
        <v>500670</v>
      </c>
    </row>
    <row r="34" spans="2:4" x14ac:dyDescent="0.25">
      <c r="B34" s="219">
        <v>42718</v>
      </c>
      <c r="C34" s="220">
        <v>1168230</v>
      </c>
    </row>
    <row r="35" spans="2:4" x14ac:dyDescent="0.25">
      <c r="B35" s="219">
        <v>42738</v>
      </c>
      <c r="C35" s="132">
        <v>-667560</v>
      </c>
      <c r="D35" s="5" t="s">
        <v>1123</v>
      </c>
    </row>
    <row r="37" spans="2:4" x14ac:dyDescent="0.25">
      <c r="B37" s="135" t="s">
        <v>1118</v>
      </c>
      <c r="C37" s="220">
        <f>SUM(C29:C36)</f>
        <v>2002680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E16" sqref="E16"/>
    </sheetView>
  </sheetViews>
  <sheetFormatPr defaultColWidth="9.140625" defaultRowHeight="15" x14ac:dyDescent="0.25"/>
  <cols>
    <col min="1" max="1" width="21" style="133" customWidth="1"/>
    <col min="2" max="2" width="13.85546875" style="133" customWidth="1"/>
    <col min="3" max="3" width="15.7109375" style="133" customWidth="1"/>
    <col min="4" max="4" width="18.28515625" style="133" customWidth="1"/>
    <col min="5" max="6" width="17" style="133" customWidth="1"/>
    <col min="7" max="7" width="15.42578125" style="133" customWidth="1"/>
    <col min="8" max="8" width="20.7109375" style="133" customWidth="1"/>
    <col min="9" max="9" width="19.140625" style="133" customWidth="1"/>
    <col min="10" max="256" width="9.140625" style="133"/>
    <col min="257" max="257" width="21" style="133" customWidth="1"/>
    <col min="258" max="258" width="13.85546875" style="133" customWidth="1"/>
    <col min="259" max="259" width="15.7109375" style="133" customWidth="1"/>
    <col min="260" max="260" width="18.28515625" style="133" customWidth="1"/>
    <col min="261" max="262" width="17" style="133" customWidth="1"/>
    <col min="263" max="263" width="15.42578125" style="133" customWidth="1"/>
    <col min="264" max="264" width="20.7109375" style="133" customWidth="1"/>
    <col min="265" max="265" width="19.140625" style="133" customWidth="1"/>
    <col min="266" max="512" width="9.140625" style="133"/>
    <col min="513" max="513" width="21" style="133" customWidth="1"/>
    <col min="514" max="514" width="13.85546875" style="133" customWidth="1"/>
    <col min="515" max="515" width="15.7109375" style="133" customWidth="1"/>
    <col min="516" max="516" width="18.28515625" style="133" customWidth="1"/>
    <col min="517" max="518" width="17" style="133" customWidth="1"/>
    <col min="519" max="519" width="15.42578125" style="133" customWidth="1"/>
    <col min="520" max="520" width="20.7109375" style="133" customWidth="1"/>
    <col min="521" max="521" width="19.140625" style="133" customWidth="1"/>
    <col min="522" max="768" width="9.140625" style="133"/>
    <col min="769" max="769" width="21" style="133" customWidth="1"/>
    <col min="770" max="770" width="13.85546875" style="133" customWidth="1"/>
    <col min="771" max="771" width="15.7109375" style="133" customWidth="1"/>
    <col min="772" max="772" width="18.28515625" style="133" customWidth="1"/>
    <col min="773" max="774" width="17" style="133" customWidth="1"/>
    <col min="775" max="775" width="15.42578125" style="133" customWidth="1"/>
    <col min="776" max="776" width="20.7109375" style="133" customWidth="1"/>
    <col min="777" max="777" width="19.140625" style="133" customWidth="1"/>
    <col min="778" max="1024" width="9.140625" style="133"/>
    <col min="1025" max="1025" width="21" style="133" customWidth="1"/>
    <col min="1026" max="1026" width="13.85546875" style="133" customWidth="1"/>
    <col min="1027" max="1027" width="15.7109375" style="133" customWidth="1"/>
    <col min="1028" max="1028" width="18.28515625" style="133" customWidth="1"/>
    <col min="1029" max="1030" width="17" style="133" customWidth="1"/>
    <col min="1031" max="1031" width="15.42578125" style="133" customWidth="1"/>
    <col min="1032" max="1032" width="20.7109375" style="133" customWidth="1"/>
    <col min="1033" max="1033" width="19.140625" style="133" customWidth="1"/>
    <col min="1034" max="1280" width="9.140625" style="133"/>
    <col min="1281" max="1281" width="21" style="133" customWidth="1"/>
    <col min="1282" max="1282" width="13.85546875" style="133" customWidth="1"/>
    <col min="1283" max="1283" width="15.7109375" style="133" customWidth="1"/>
    <col min="1284" max="1284" width="18.28515625" style="133" customWidth="1"/>
    <col min="1285" max="1286" width="17" style="133" customWidth="1"/>
    <col min="1287" max="1287" width="15.42578125" style="133" customWidth="1"/>
    <col min="1288" max="1288" width="20.7109375" style="133" customWidth="1"/>
    <col min="1289" max="1289" width="19.140625" style="133" customWidth="1"/>
    <col min="1290" max="1536" width="9.140625" style="133"/>
    <col min="1537" max="1537" width="21" style="133" customWidth="1"/>
    <col min="1538" max="1538" width="13.85546875" style="133" customWidth="1"/>
    <col min="1539" max="1539" width="15.7109375" style="133" customWidth="1"/>
    <col min="1540" max="1540" width="18.28515625" style="133" customWidth="1"/>
    <col min="1541" max="1542" width="17" style="133" customWidth="1"/>
    <col min="1543" max="1543" width="15.42578125" style="133" customWidth="1"/>
    <col min="1544" max="1544" width="20.7109375" style="133" customWidth="1"/>
    <col min="1545" max="1545" width="19.140625" style="133" customWidth="1"/>
    <col min="1546" max="1792" width="9.140625" style="133"/>
    <col min="1793" max="1793" width="21" style="133" customWidth="1"/>
    <col min="1794" max="1794" width="13.85546875" style="133" customWidth="1"/>
    <col min="1795" max="1795" width="15.7109375" style="133" customWidth="1"/>
    <col min="1796" max="1796" width="18.28515625" style="133" customWidth="1"/>
    <col min="1797" max="1798" width="17" style="133" customWidth="1"/>
    <col min="1799" max="1799" width="15.42578125" style="133" customWidth="1"/>
    <col min="1800" max="1800" width="20.7109375" style="133" customWidth="1"/>
    <col min="1801" max="1801" width="19.140625" style="133" customWidth="1"/>
    <col min="1802" max="2048" width="9.140625" style="133"/>
    <col min="2049" max="2049" width="21" style="133" customWidth="1"/>
    <col min="2050" max="2050" width="13.85546875" style="133" customWidth="1"/>
    <col min="2051" max="2051" width="15.7109375" style="133" customWidth="1"/>
    <col min="2052" max="2052" width="18.28515625" style="133" customWidth="1"/>
    <col min="2053" max="2054" width="17" style="133" customWidth="1"/>
    <col min="2055" max="2055" width="15.42578125" style="133" customWidth="1"/>
    <col min="2056" max="2056" width="20.7109375" style="133" customWidth="1"/>
    <col min="2057" max="2057" width="19.140625" style="133" customWidth="1"/>
    <col min="2058" max="2304" width="9.140625" style="133"/>
    <col min="2305" max="2305" width="21" style="133" customWidth="1"/>
    <col min="2306" max="2306" width="13.85546875" style="133" customWidth="1"/>
    <col min="2307" max="2307" width="15.7109375" style="133" customWidth="1"/>
    <col min="2308" max="2308" width="18.28515625" style="133" customWidth="1"/>
    <col min="2309" max="2310" width="17" style="133" customWidth="1"/>
    <col min="2311" max="2311" width="15.42578125" style="133" customWidth="1"/>
    <col min="2312" max="2312" width="20.7109375" style="133" customWidth="1"/>
    <col min="2313" max="2313" width="19.140625" style="133" customWidth="1"/>
    <col min="2314" max="2560" width="9.140625" style="133"/>
    <col min="2561" max="2561" width="21" style="133" customWidth="1"/>
    <col min="2562" max="2562" width="13.85546875" style="133" customWidth="1"/>
    <col min="2563" max="2563" width="15.7109375" style="133" customWidth="1"/>
    <col min="2564" max="2564" width="18.28515625" style="133" customWidth="1"/>
    <col min="2565" max="2566" width="17" style="133" customWidth="1"/>
    <col min="2567" max="2567" width="15.42578125" style="133" customWidth="1"/>
    <col min="2568" max="2568" width="20.7109375" style="133" customWidth="1"/>
    <col min="2569" max="2569" width="19.140625" style="133" customWidth="1"/>
    <col min="2570" max="2816" width="9.140625" style="133"/>
    <col min="2817" max="2817" width="21" style="133" customWidth="1"/>
    <col min="2818" max="2818" width="13.85546875" style="133" customWidth="1"/>
    <col min="2819" max="2819" width="15.7109375" style="133" customWidth="1"/>
    <col min="2820" max="2820" width="18.28515625" style="133" customWidth="1"/>
    <col min="2821" max="2822" width="17" style="133" customWidth="1"/>
    <col min="2823" max="2823" width="15.42578125" style="133" customWidth="1"/>
    <col min="2824" max="2824" width="20.7109375" style="133" customWidth="1"/>
    <col min="2825" max="2825" width="19.140625" style="133" customWidth="1"/>
    <col min="2826" max="3072" width="9.140625" style="133"/>
    <col min="3073" max="3073" width="21" style="133" customWidth="1"/>
    <col min="3074" max="3074" width="13.85546875" style="133" customWidth="1"/>
    <col min="3075" max="3075" width="15.7109375" style="133" customWidth="1"/>
    <col min="3076" max="3076" width="18.28515625" style="133" customWidth="1"/>
    <col min="3077" max="3078" width="17" style="133" customWidth="1"/>
    <col min="3079" max="3079" width="15.42578125" style="133" customWidth="1"/>
    <col min="3080" max="3080" width="20.7109375" style="133" customWidth="1"/>
    <col min="3081" max="3081" width="19.140625" style="133" customWidth="1"/>
    <col min="3082" max="3328" width="9.140625" style="133"/>
    <col min="3329" max="3329" width="21" style="133" customWidth="1"/>
    <col min="3330" max="3330" width="13.85546875" style="133" customWidth="1"/>
    <col min="3331" max="3331" width="15.7109375" style="133" customWidth="1"/>
    <col min="3332" max="3332" width="18.28515625" style="133" customWidth="1"/>
    <col min="3333" max="3334" width="17" style="133" customWidth="1"/>
    <col min="3335" max="3335" width="15.42578125" style="133" customWidth="1"/>
    <col min="3336" max="3336" width="20.7109375" style="133" customWidth="1"/>
    <col min="3337" max="3337" width="19.140625" style="133" customWidth="1"/>
    <col min="3338" max="3584" width="9.140625" style="133"/>
    <col min="3585" max="3585" width="21" style="133" customWidth="1"/>
    <col min="3586" max="3586" width="13.85546875" style="133" customWidth="1"/>
    <col min="3587" max="3587" width="15.7109375" style="133" customWidth="1"/>
    <col min="3588" max="3588" width="18.28515625" style="133" customWidth="1"/>
    <col min="3589" max="3590" width="17" style="133" customWidth="1"/>
    <col min="3591" max="3591" width="15.42578125" style="133" customWidth="1"/>
    <col min="3592" max="3592" width="20.7109375" style="133" customWidth="1"/>
    <col min="3593" max="3593" width="19.140625" style="133" customWidth="1"/>
    <col min="3594" max="3840" width="9.140625" style="133"/>
    <col min="3841" max="3841" width="21" style="133" customWidth="1"/>
    <col min="3842" max="3842" width="13.85546875" style="133" customWidth="1"/>
    <col min="3843" max="3843" width="15.7109375" style="133" customWidth="1"/>
    <col min="3844" max="3844" width="18.28515625" style="133" customWidth="1"/>
    <col min="3845" max="3846" width="17" style="133" customWidth="1"/>
    <col min="3847" max="3847" width="15.42578125" style="133" customWidth="1"/>
    <col min="3848" max="3848" width="20.7109375" style="133" customWidth="1"/>
    <col min="3849" max="3849" width="19.140625" style="133" customWidth="1"/>
    <col min="3850" max="4096" width="9.140625" style="133"/>
    <col min="4097" max="4097" width="21" style="133" customWidth="1"/>
    <col min="4098" max="4098" width="13.85546875" style="133" customWidth="1"/>
    <col min="4099" max="4099" width="15.7109375" style="133" customWidth="1"/>
    <col min="4100" max="4100" width="18.28515625" style="133" customWidth="1"/>
    <col min="4101" max="4102" width="17" style="133" customWidth="1"/>
    <col min="4103" max="4103" width="15.42578125" style="133" customWidth="1"/>
    <col min="4104" max="4104" width="20.7109375" style="133" customWidth="1"/>
    <col min="4105" max="4105" width="19.140625" style="133" customWidth="1"/>
    <col min="4106" max="4352" width="9.140625" style="133"/>
    <col min="4353" max="4353" width="21" style="133" customWidth="1"/>
    <col min="4354" max="4354" width="13.85546875" style="133" customWidth="1"/>
    <col min="4355" max="4355" width="15.7109375" style="133" customWidth="1"/>
    <col min="4356" max="4356" width="18.28515625" style="133" customWidth="1"/>
    <col min="4357" max="4358" width="17" style="133" customWidth="1"/>
    <col min="4359" max="4359" width="15.42578125" style="133" customWidth="1"/>
    <col min="4360" max="4360" width="20.7109375" style="133" customWidth="1"/>
    <col min="4361" max="4361" width="19.140625" style="133" customWidth="1"/>
    <col min="4362" max="4608" width="9.140625" style="133"/>
    <col min="4609" max="4609" width="21" style="133" customWidth="1"/>
    <col min="4610" max="4610" width="13.85546875" style="133" customWidth="1"/>
    <col min="4611" max="4611" width="15.7109375" style="133" customWidth="1"/>
    <col min="4612" max="4612" width="18.28515625" style="133" customWidth="1"/>
    <col min="4613" max="4614" width="17" style="133" customWidth="1"/>
    <col min="4615" max="4615" width="15.42578125" style="133" customWidth="1"/>
    <col min="4616" max="4616" width="20.7109375" style="133" customWidth="1"/>
    <col min="4617" max="4617" width="19.140625" style="133" customWidth="1"/>
    <col min="4618" max="4864" width="9.140625" style="133"/>
    <col min="4865" max="4865" width="21" style="133" customWidth="1"/>
    <col min="4866" max="4866" width="13.85546875" style="133" customWidth="1"/>
    <col min="4867" max="4867" width="15.7109375" style="133" customWidth="1"/>
    <col min="4868" max="4868" width="18.28515625" style="133" customWidth="1"/>
    <col min="4869" max="4870" width="17" style="133" customWidth="1"/>
    <col min="4871" max="4871" width="15.42578125" style="133" customWidth="1"/>
    <col min="4872" max="4872" width="20.7109375" style="133" customWidth="1"/>
    <col min="4873" max="4873" width="19.140625" style="133" customWidth="1"/>
    <col min="4874" max="5120" width="9.140625" style="133"/>
    <col min="5121" max="5121" width="21" style="133" customWidth="1"/>
    <col min="5122" max="5122" width="13.85546875" style="133" customWidth="1"/>
    <col min="5123" max="5123" width="15.7109375" style="133" customWidth="1"/>
    <col min="5124" max="5124" width="18.28515625" style="133" customWidth="1"/>
    <col min="5125" max="5126" width="17" style="133" customWidth="1"/>
    <col min="5127" max="5127" width="15.42578125" style="133" customWidth="1"/>
    <col min="5128" max="5128" width="20.7109375" style="133" customWidth="1"/>
    <col min="5129" max="5129" width="19.140625" style="133" customWidth="1"/>
    <col min="5130" max="5376" width="9.140625" style="133"/>
    <col min="5377" max="5377" width="21" style="133" customWidth="1"/>
    <col min="5378" max="5378" width="13.85546875" style="133" customWidth="1"/>
    <col min="5379" max="5379" width="15.7109375" style="133" customWidth="1"/>
    <col min="5380" max="5380" width="18.28515625" style="133" customWidth="1"/>
    <col min="5381" max="5382" width="17" style="133" customWidth="1"/>
    <col min="5383" max="5383" width="15.42578125" style="133" customWidth="1"/>
    <col min="5384" max="5384" width="20.7109375" style="133" customWidth="1"/>
    <col min="5385" max="5385" width="19.140625" style="133" customWidth="1"/>
    <col min="5386" max="5632" width="9.140625" style="133"/>
    <col min="5633" max="5633" width="21" style="133" customWidth="1"/>
    <col min="5634" max="5634" width="13.85546875" style="133" customWidth="1"/>
    <col min="5635" max="5635" width="15.7109375" style="133" customWidth="1"/>
    <col min="5636" max="5636" width="18.28515625" style="133" customWidth="1"/>
    <col min="5637" max="5638" width="17" style="133" customWidth="1"/>
    <col min="5639" max="5639" width="15.42578125" style="133" customWidth="1"/>
    <col min="5640" max="5640" width="20.7109375" style="133" customWidth="1"/>
    <col min="5641" max="5641" width="19.140625" style="133" customWidth="1"/>
    <col min="5642" max="5888" width="9.140625" style="133"/>
    <col min="5889" max="5889" width="21" style="133" customWidth="1"/>
    <col min="5890" max="5890" width="13.85546875" style="133" customWidth="1"/>
    <col min="5891" max="5891" width="15.7109375" style="133" customWidth="1"/>
    <col min="5892" max="5892" width="18.28515625" style="133" customWidth="1"/>
    <col min="5893" max="5894" width="17" style="133" customWidth="1"/>
    <col min="5895" max="5895" width="15.42578125" style="133" customWidth="1"/>
    <col min="5896" max="5896" width="20.7109375" style="133" customWidth="1"/>
    <col min="5897" max="5897" width="19.140625" style="133" customWidth="1"/>
    <col min="5898" max="6144" width="9.140625" style="133"/>
    <col min="6145" max="6145" width="21" style="133" customWidth="1"/>
    <col min="6146" max="6146" width="13.85546875" style="133" customWidth="1"/>
    <col min="6147" max="6147" width="15.7109375" style="133" customWidth="1"/>
    <col min="6148" max="6148" width="18.28515625" style="133" customWidth="1"/>
    <col min="6149" max="6150" width="17" style="133" customWidth="1"/>
    <col min="6151" max="6151" width="15.42578125" style="133" customWidth="1"/>
    <col min="6152" max="6152" width="20.7109375" style="133" customWidth="1"/>
    <col min="6153" max="6153" width="19.140625" style="133" customWidth="1"/>
    <col min="6154" max="6400" width="9.140625" style="133"/>
    <col min="6401" max="6401" width="21" style="133" customWidth="1"/>
    <col min="6402" max="6402" width="13.85546875" style="133" customWidth="1"/>
    <col min="6403" max="6403" width="15.7109375" style="133" customWidth="1"/>
    <col min="6404" max="6404" width="18.28515625" style="133" customWidth="1"/>
    <col min="6405" max="6406" width="17" style="133" customWidth="1"/>
    <col min="6407" max="6407" width="15.42578125" style="133" customWidth="1"/>
    <col min="6408" max="6408" width="20.7109375" style="133" customWidth="1"/>
    <col min="6409" max="6409" width="19.140625" style="133" customWidth="1"/>
    <col min="6410" max="6656" width="9.140625" style="133"/>
    <col min="6657" max="6657" width="21" style="133" customWidth="1"/>
    <col min="6658" max="6658" width="13.85546875" style="133" customWidth="1"/>
    <col min="6659" max="6659" width="15.7109375" style="133" customWidth="1"/>
    <col min="6660" max="6660" width="18.28515625" style="133" customWidth="1"/>
    <col min="6661" max="6662" width="17" style="133" customWidth="1"/>
    <col min="6663" max="6663" width="15.42578125" style="133" customWidth="1"/>
    <col min="6664" max="6664" width="20.7109375" style="133" customWidth="1"/>
    <col min="6665" max="6665" width="19.140625" style="133" customWidth="1"/>
    <col min="6666" max="6912" width="9.140625" style="133"/>
    <col min="6913" max="6913" width="21" style="133" customWidth="1"/>
    <col min="6914" max="6914" width="13.85546875" style="133" customWidth="1"/>
    <col min="6915" max="6915" width="15.7109375" style="133" customWidth="1"/>
    <col min="6916" max="6916" width="18.28515625" style="133" customWidth="1"/>
    <col min="6917" max="6918" width="17" style="133" customWidth="1"/>
    <col min="6919" max="6919" width="15.42578125" style="133" customWidth="1"/>
    <col min="6920" max="6920" width="20.7109375" style="133" customWidth="1"/>
    <col min="6921" max="6921" width="19.140625" style="133" customWidth="1"/>
    <col min="6922" max="7168" width="9.140625" style="133"/>
    <col min="7169" max="7169" width="21" style="133" customWidth="1"/>
    <col min="7170" max="7170" width="13.85546875" style="133" customWidth="1"/>
    <col min="7171" max="7171" width="15.7109375" style="133" customWidth="1"/>
    <col min="7172" max="7172" width="18.28515625" style="133" customWidth="1"/>
    <col min="7173" max="7174" width="17" style="133" customWidth="1"/>
    <col min="7175" max="7175" width="15.42578125" style="133" customWidth="1"/>
    <col min="7176" max="7176" width="20.7109375" style="133" customWidth="1"/>
    <col min="7177" max="7177" width="19.140625" style="133" customWidth="1"/>
    <col min="7178" max="7424" width="9.140625" style="133"/>
    <col min="7425" max="7425" width="21" style="133" customWidth="1"/>
    <col min="7426" max="7426" width="13.85546875" style="133" customWidth="1"/>
    <col min="7427" max="7427" width="15.7109375" style="133" customWidth="1"/>
    <col min="7428" max="7428" width="18.28515625" style="133" customWidth="1"/>
    <col min="7429" max="7430" width="17" style="133" customWidth="1"/>
    <col min="7431" max="7431" width="15.42578125" style="133" customWidth="1"/>
    <col min="7432" max="7432" width="20.7109375" style="133" customWidth="1"/>
    <col min="7433" max="7433" width="19.140625" style="133" customWidth="1"/>
    <col min="7434" max="7680" width="9.140625" style="133"/>
    <col min="7681" max="7681" width="21" style="133" customWidth="1"/>
    <col min="7682" max="7682" width="13.85546875" style="133" customWidth="1"/>
    <col min="7683" max="7683" width="15.7109375" style="133" customWidth="1"/>
    <col min="7684" max="7684" width="18.28515625" style="133" customWidth="1"/>
    <col min="7685" max="7686" width="17" style="133" customWidth="1"/>
    <col min="7687" max="7687" width="15.42578125" style="133" customWidth="1"/>
    <col min="7688" max="7688" width="20.7109375" style="133" customWidth="1"/>
    <col min="7689" max="7689" width="19.140625" style="133" customWidth="1"/>
    <col min="7690" max="7936" width="9.140625" style="133"/>
    <col min="7937" max="7937" width="21" style="133" customWidth="1"/>
    <col min="7938" max="7938" width="13.85546875" style="133" customWidth="1"/>
    <col min="7939" max="7939" width="15.7109375" style="133" customWidth="1"/>
    <col min="7940" max="7940" width="18.28515625" style="133" customWidth="1"/>
    <col min="7941" max="7942" width="17" style="133" customWidth="1"/>
    <col min="7943" max="7943" width="15.42578125" style="133" customWidth="1"/>
    <col min="7944" max="7944" width="20.7109375" style="133" customWidth="1"/>
    <col min="7945" max="7945" width="19.140625" style="133" customWidth="1"/>
    <col min="7946" max="8192" width="9.140625" style="133"/>
    <col min="8193" max="8193" width="21" style="133" customWidth="1"/>
    <col min="8194" max="8194" width="13.85546875" style="133" customWidth="1"/>
    <col min="8195" max="8195" width="15.7109375" style="133" customWidth="1"/>
    <col min="8196" max="8196" width="18.28515625" style="133" customWidth="1"/>
    <col min="8197" max="8198" width="17" style="133" customWidth="1"/>
    <col min="8199" max="8199" width="15.42578125" style="133" customWidth="1"/>
    <col min="8200" max="8200" width="20.7109375" style="133" customWidth="1"/>
    <col min="8201" max="8201" width="19.140625" style="133" customWidth="1"/>
    <col min="8202" max="8448" width="9.140625" style="133"/>
    <col min="8449" max="8449" width="21" style="133" customWidth="1"/>
    <col min="8450" max="8450" width="13.85546875" style="133" customWidth="1"/>
    <col min="8451" max="8451" width="15.7109375" style="133" customWidth="1"/>
    <col min="8452" max="8452" width="18.28515625" style="133" customWidth="1"/>
    <col min="8453" max="8454" width="17" style="133" customWidth="1"/>
    <col min="8455" max="8455" width="15.42578125" style="133" customWidth="1"/>
    <col min="8456" max="8456" width="20.7109375" style="133" customWidth="1"/>
    <col min="8457" max="8457" width="19.140625" style="133" customWidth="1"/>
    <col min="8458" max="8704" width="9.140625" style="133"/>
    <col min="8705" max="8705" width="21" style="133" customWidth="1"/>
    <col min="8706" max="8706" width="13.85546875" style="133" customWidth="1"/>
    <col min="8707" max="8707" width="15.7109375" style="133" customWidth="1"/>
    <col min="8708" max="8708" width="18.28515625" style="133" customWidth="1"/>
    <col min="8709" max="8710" width="17" style="133" customWidth="1"/>
    <col min="8711" max="8711" width="15.42578125" style="133" customWidth="1"/>
    <col min="8712" max="8712" width="20.7109375" style="133" customWidth="1"/>
    <col min="8713" max="8713" width="19.140625" style="133" customWidth="1"/>
    <col min="8714" max="8960" width="9.140625" style="133"/>
    <col min="8961" max="8961" width="21" style="133" customWidth="1"/>
    <col min="8962" max="8962" width="13.85546875" style="133" customWidth="1"/>
    <col min="8963" max="8963" width="15.7109375" style="133" customWidth="1"/>
    <col min="8964" max="8964" width="18.28515625" style="133" customWidth="1"/>
    <col min="8965" max="8966" width="17" style="133" customWidth="1"/>
    <col min="8967" max="8967" width="15.42578125" style="133" customWidth="1"/>
    <col min="8968" max="8968" width="20.7109375" style="133" customWidth="1"/>
    <col min="8969" max="8969" width="19.140625" style="133" customWidth="1"/>
    <col min="8970" max="9216" width="9.140625" style="133"/>
    <col min="9217" max="9217" width="21" style="133" customWidth="1"/>
    <col min="9218" max="9218" width="13.85546875" style="133" customWidth="1"/>
    <col min="9219" max="9219" width="15.7109375" style="133" customWidth="1"/>
    <col min="9220" max="9220" width="18.28515625" style="133" customWidth="1"/>
    <col min="9221" max="9222" width="17" style="133" customWidth="1"/>
    <col min="9223" max="9223" width="15.42578125" style="133" customWidth="1"/>
    <col min="9224" max="9224" width="20.7109375" style="133" customWidth="1"/>
    <col min="9225" max="9225" width="19.140625" style="133" customWidth="1"/>
    <col min="9226" max="9472" width="9.140625" style="133"/>
    <col min="9473" max="9473" width="21" style="133" customWidth="1"/>
    <col min="9474" max="9474" width="13.85546875" style="133" customWidth="1"/>
    <col min="9475" max="9475" width="15.7109375" style="133" customWidth="1"/>
    <col min="9476" max="9476" width="18.28515625" style="133" customWidth="1"/>
    <col min="9477" max="9478" width="17" style="133" customWidth="1"/>
    <col min="9479" max="9479" width="15.42578125" style="133" customWidth="1"/>
    <col min="9480" max="9480" width="20.7109375" style="133" customWidth="1"/>
    <col min="9481" max="9481" width="19.140625" style="133" customWidth="1"/>
    <col min="9482" max="9728" width="9.140625" style="133"/>
    <col min="9729" max="9729" width="21" style="133" customWidth="1"/>
    <col min="9730" max="9730" width="13.85546875" style="133" customWidth="1"/>
    <col min="9731" max="9731" width="15.7109375" style="133" customWidth="1"/>
    <col min="9732" max="9732" width="18.28515625" style="133" customWidth="1"/>
    <col min="9733" max="9734" width="17" style="133" customWidth="1"/>
    <col min="9735" max="9735" width="15.42578125" style="133" customWidth="1"/>
    <col min="9736" max="9736" width="20.7109375" style="133" customWidth="1"/>
    <col min="9737" max="9737" width="19.140625" style="133" customWidth="1"/>
    <col min="9738" max="9984" width="9.140625" style="133"/>
    <col min="9985" max="9985" width="21" style="133" customWidth="1"/>
    <col min="9986" max="9986" width="13.85546875" style="133" customWidth="1"/>
    <col min="9987" max="9987" width="15.7109375" style="133" customWidth="1"/>
    <col min="9988" max="9988" width="18.28515625" style="133" customWidth="1"/>
    <col min="9989" max="9990" width="17" style="133" customWidth="1"/>
    <col min="9991" max="9991" width="15.42578125" style="133" customWidth="1"/>
    <col min="9992" max="9992" width="20.7109375" style="133" customWidth="1"/>
    <col min="9993" max="9993" width="19.140625" style="133" customWidth="1"/>
    <col min="9994" max="10240" width="9.140625" style="133"/>
    <col min="10241" max="10241" width="21" style="133" customWidth="1"/>
    <col min="10242" max="10242" width="13.85546875" style="133" customWidth="1"/>
    <col min="10243" max="10243" width="15.7109375" style="133" customWidth="1"/>
    <col min="10244" max="10244" width="18.28515625" style="133" customWidth="1"/>
    <col min="10245" max="10246" width="17" style="133" customWidth="1"/>
    <col min="10247" max="10247" width="15.42578125" style="133" customWidth="1"/>
    <col min="10248" max="10248" width="20.7109375" style="133" customWidth="1"/>
    <col min="10249" max="10249" width="19.140625" style="133" customWidth="1"/>
    <col min="10250" max="10496" width="9.140625" style="133"/>
    <col min="10497" max="10497" width="21" style="133" customWidth="1"/>
    <col min="10498" max="10498" width="13.85546875" style="133" customWidth="1"/>
    <col min="10499" max="10499" width="15.7109375" style="133" customWidth="1"/>
    <col min="10500" max="10500" width="18.28515625" style="133" customWidth="1"/>
    <col min="10501" max="10502" width="17" style="133" customWidth="1"/>
    <col min="10503" max="10503" width="15.42578125" style="133" customWidth="1"/>
    <col min="10504" max="10504" width="20.7109375" style="133" customWidth="1"/>
    <col min="10505" max="10505" width="19.140625" style="133" customWidth="1"/>
    <col min="10506" max="10752" width="9.140625" style="133"/>
    <col min="10753" max="10753" width="21" style="133" customWidth="1"/>
    <col min="10754" max="10754" width="13.85546875" style="133" customWidth="1"/>
    <col min="10755" max="10755" width="15.7109375" style="133" customWidth="1"/>
    <col min="10756" max="10756" width="18.28515625" style="133" customWidth="1"/>
    <col min="10757" max="10758" width="17" style="133" customWidth="1"/>
    <col min="10759" max="10759" width="15.42578125" style="133" customWidth="1"/>
    <col min="10760" max="10760" width="20.7109375" style="133" customWidth="1"/>
    <col min="10761" max="10761" width="19.140625" style="133" customWidth="1"/>
    <col min="10762" max="11008" width="9.140625" style="133"/>
    <col min="11009" max="11009" width="21" style="133" customWidth="1"/>
    <col min="11010" max="11010" width="13.85546875" style="133" customWidth="1"/>
    <col min="11011" max="11011" width="15.7109375" style="133" customWidth="1"/>
    <col min="11012" max="11012" width="18.28515625" style="133" customWidth="1"/>
    <col min="11013" max="11014" width="17" style="133" customWidth="1"/>
    <col min="11015" max="11015" width="15.42578125" style="133" customWidth="1"/>
    <col min="11016" max="11016" width="20.7109375" style="133" customWidth="1"/>
    <col min="11017" max="11017" width="19.140625" style="133" customWidth="1"/>
    <col min="11018" max="11264" width="9.140625" style="133"/>
    <col min="11265" max="11265" width="21" style="133" customWidth="1"/>
    <col min="11266" max="11266" width="13.85546875" style="133" customWidth="1"/>
    <col min="11267" max="11267" width="15.7109375" style="133" customWidth="1"/>
    <col min="11268" max="11268" width="18.28515625" style="133" customWidth="1"/>
    <col min="11269" max="11270" width="17" style="133" customWidth="1"/>
    <col min="11271" max="11271" width="15.42578125" style="133" customWidth="1"/>
    <col min="11272" max="11272" width="20.7109375" style="133" customWidth="1"/>
    <col min="11273" max="11273" width="19.140625" style="133" customWidth="1"/>
    <col min="11274" max="11520" width="9.140625" style="133"/>
    <col min="11521" max="11521" width="21" style="133" customWidth="1"/>
    <col min="11522" max="11522" width="13.85546875" style="133" customWidth="1"/>
    <col min="11523" max="11523" width="15.7109375" style="133" customWidth="1"/>
    <col min="11524" max="11524" width="18.28515625" style="133" customWidth="1"/>
    <col min="11525" max="11526" width="17" style="133" customWidth="1"/>
    <col min="11527" max="11527" width="15.42578125" style="133" customWidth="1"/>
    <col min="11528" max="11528" width="20.7109375" style="133" customWidth="1"/>
    <col min="11529" max="11529" width="19.140625" style="133" customWidth="1"/>
    <col min="11530" max="11776" width="9.140625" style="133"/>
    <col min="11777" max="11777" width="21" style="133" customWidth="1"/>
    <col min="11778" max="11778" width="13.85546875" style="133" customWidth="1"/>
    <col min="11779" max="11779" width="15.7109375" style="133" customWidth="1"/>
    <col min="11780" max="11780" width="18.28515625" style="133" customWidth="1"/>
    <col min="11781" max="11782" width="17" style="133" customWidth="1"/>
    <col min="11783" max="11783" width="15.42578125" style="133" customWidth="1"/>
    <col min="11784" max="11784" width="20.7109375" style="133" customWidth="1"/>
    <col min="11785" max="11785" width="19.140625" style="133" customWidth="1"/>
    <col min="11786" max="12032" width="9.140625" style="133"/>
    <col min="12033" max="12033" width="21" style="133" customWidth="1"/>
    <col min="12034" max="12034" width="13.85546875" style="133" customWidth="1"/>
    <col min="12035" max="12035" width="15.7109375" style="133" customWidth="1"/>
    <col min="12036" max="12036" width="18.28515625" style="133" customWidth="1"/>
    <col min="12037" max="12038" width="17" style="133" customWidth="1"/>
    <col min="12039" max="12039" width="15.42578125" style="133" customWidth="1"/>
    <col min="12040" max="12040" width="20.7109375" style="133" customWidth="1"/>
    <col min="12041" max="12041" width="19.140625" style="133" customWidth="1"/>
    <col min="12042" max="12288" width="9.140625" style="133"/>
    <col min="12289" max="12289" width="21" style="133" customWidth="1"/>
    <col min="12290" max="12290" width="13.85546875" style="133" customWidth="1"/>
    <col min="12291" max="12291" width="15.7109375" style="133" customWidth="1"/>
    <col min="12292" max="12292" width="18.28515625" style="133" customWidth="1"/>
    <col min="12293" max="12294" width="17" style="133" customWidth="1"/>
    <col min="12295" max="12295" width="15.42578125" style="133" customWidth="1"/>
    <col min="12296" max="12296" width="20.7109375" style="133" customWidth="1"/>
    <col min="12297" max="12297" width="19.140625" style="133" customWidth="1"/>
    <col min="12298" max="12544" width="9.140625" style="133"/>
    <col min="12545" max="12545" width="21" style="133" customWidth="1"/>
    <col min="12546" max="12546" width="13.85546875" style="133" customWidth="1"/>
    <col min="12547" max="12547" width="15.7109375" style="133" customWidth="1"/>
    <col min="12548" max="12548" width="18.28515625" style="133" customWidth="1"/>
    <col min="12549" max="12550" width="17" style="133" customWidth="1"/>
    <col min="12551" max="12551" width="15.42578125" style="133" customWidth="1"/>
    <col min="12552" max="12552" width="20.7109375" style="133" customWidth="1"/>
    <col min="12553" max="12553" width="19.140625" style="133" customWidth="1"/>
    <col min="12554" max="12800" width="9.140625" style="133"/>
    <col min="12801" max="12801" width="21" style="133" customWidth="1"/>
    <col min="12802" max="12802" width="13.85546875" style="133" customWidth="1"/>
    <col min="12803" max="12803" width="15.7109375" style="133" customWidth="1"/>
    <col min="12804" max="12804" width="18.28515625" style="133" customWidth="1"/>
    <col min="12805" max="12806" width="17" style="133" customWidth="1"/>
    <col min="12807" max="12807" width="15.42578125" style="133" customWidth="1"/>
    <col min="12808" max="12808" width="20.7109375" style="133" customWidth="1"/>
    <col min="12809" max="12809" width="19.140625" style="133" customWidth="1"/>
    <col min="12810" max="13056" width="9.140625" style="133"/>
    <col min="13057" max="13057" width="21" style="133" customWidth="1"/>
    <col min="13058" max="13058" width="13.85546875" style="133" customWidth="1"/>
    <col min="13059" max="13059" width="15.7109375" style="133" customWidth="1"/>
    <col min="13060" max="13060" width="18.28515625" style="133" customWidth="1"/>
    <col min="13061" max="13062" width="17" style="133" customWidth="1"/>
    <col min="13063" max="13063" width="15.42578125" style="133" customWidth="1"/>
    <col min="13064" max="13064" width="20.7109375" style="133" customWidth="1"/>
    <col min="13065" max="13065" width="19.140625" style="133" customWidth="1"/>
    <col min="13066" max="13312" width="9.140625" style="133"/>
    <col min="13313" max="13313" width="21" style="133" customWidth="1"/>
    <col min="13314" max="13314" width="13.85546875" style="133" customWidth="1"/>
    <col min="13315" max="13315" width="15.7109375" style="133" customWidth="1"/>
    <col min="13316" max="13316" width="18.28515625" style="133" customWidth="1"/>
    <col min="13317" max="13318" width="17" style="133" customWidth="1"/>
    <col min="13319" max="13319" width="15.42578125" style="133" customWidth="1"/>
    <col min="13320" max="13320" width="20.7109375" style="133" customWidth="1"/>
    <col min="13321" max="13321" width="19.140625" style="133" customWidth="1"/>
    <col min="13322" max="13568" width="9.140625" style="133"/>
    <col min="13569" max="13569" width="21" style="133" customWidth="1"/>
    <col min="13570" max="13570" width="13.85546875" style="133" customWidth="1"/>
    <col min="13571" max="13571" width="15.7109375" style="133" customWidth="1"/>
    <col min="13572" max="13572" width="18.28515625" style="133" customWidth="1"/>
    <col min="13573" max="13574" width="17" style="133" customWidth="1"/>
    <col min="13575" max="13575" width="15.42578125" style="133" customWidth="1"/>
    <col min="13576" max="13576" width="20.7109375" style="133" customWidth="1"/>
    <col min="13577" max="13577" width="19.140625" style="133" customWidth="1"/>
    <col min="13578" max="13824" width="9.140625" style="133"/>
    <col min="13825" max="13825" width="21" style="133" customWidth="1"/>
    <col min="13826" max="13826" width="13.85546875" style="133" customWidth="1"/>
    <col min="13827" max="13827" width="15.7109375" style="133" customWidth="1"/>
    <col min="13828" max="13828" width="18.28515625" style="133" customWidth="1"/>
    <col min="13829" max="13830" width="17" style="133" customWidth="1"/>
    <col min="13831" max="13831" width="15.42578125" style="133" customWidth="1"/>
    <col min="13832" max="13832" width="20.7109375" style="133" customWidth="1"/>
    <col min="13833" max="13833" width="19.140625" style="133" customWidth="1"/>
    <col min="13834" max="14080" width="9.140625" style="133"/>
    <col min="14081" max="14081" width="21" style="133" customWidth="1"/>
    <col min="14082" max="14082" width="13.85546875" style="133" customWidth="1"/>
    <col min="14083" max="14083" width="15.7109375" style="133" customWidth="1"/>
    <col min="14084" max="14084" width="18.28515625" style="133" customWidth="1"/>
    <col min="14085" max="14086" width="17" style="133" customWidth="1"/>
    <col min="14087" max="14087" width="15.42578125" style="133" customWidth="1"/>
    <col min="14088" max="14088" width="20.7109375" style="133" customWidth="1"/>
    <col min="14089" max="14089" width="19.140625" style="133" customWidth="1"/>
    <col min="14090" max="14336" width="9.140625" style="133"/>
    <col min="14337" max="14337" width="21" style="133" customWidth="1"/>
    <col min="14338" max="14338" width="13.85546875" style="133" customWidth="1"/>
    <col min="14339" max="14339" width="15.7109375" style="133" customWidth="1"/>
    <col min="14340" max="14340" width="18.28515625" style="133" customWidth="1"/>
    <col min="14341" max="14342" width="17" style="133" customWidth="1"/>
    <col min="14343" max="14343" width="15.42578125" style="133" customWidth="1"/>
    <col min="14344" max="14344" width="20.7109375" style="133" customWidth="1"/>
    <col min="14345" max="14345" width="19.140625" style="133" customWidth="1"/>
    <col min="14346" max="14592" width="9.140625" style="133"/>
    <col min="14593" max="14593" width="21" style="133" customWidth="1"/>
    <col min="14594" max="14594" width="13.85546875" style="133" customWidth="1"/>
    <col min="14595" max="14595" width="15.7109375" style="133" customWidth="1"/>
    <col min="14596" max="14596" width="18.28515625" style="133" customWidth="1"/>
    <col min="14597" max="14598" width="17" style="133" customWidth="1"/>
    <col min="14599" max="14599" width="15.42578125" style="133" customWidth="1"/>
    <col min="14600" max="14600" width="20.7109375" style="133" customWidth="1"/>
    <col min="14601" max="14601" width="19.140625" style="133" customWidth="1"/>
    <col min="14602" max="14848" width="9.140625" style="133"/>
    <col min="14849" max="14849" width="21" style="133" customWidth="1"/>
    <col min="14850" max="14850" width="13.85546875" style="133" customWidth="1"/>
    <col min="14851" max="14851" width="15.7109375" style="133" customWidth="1"/>
    <col min="14852" max="14852" width="18.28515625" style="133" customWidth="1"/>
    <col min="14853" max="14854" width="17" style="133" customWidth="1"/>
    <col min="14855" max="14855" width="15.42578125" style="133" customWidth="1"/>
    <col min="14856" max="14856" width="20.7109375" style="133" customWidth="1"/>
    <col min="14857" max="14857" width="19.140625" style="133" customWidth="1"/>
    <col min="14858" max="15104" width="9.140625" style="133"/>
    <col min="15105" max="15105" width="21" style="133" customWidth="1"/>
    <col min="15106" max="15106" width="13.85546875" style="133" customWidth="1"/>
    <col min="15107" max="15107" width="15.7109375" style="133" customWidth="1"/>
    <col min="15108" max="15108" width="18.28515625" style="133" customWidth="1"/>
    <col min="15109" max="15110" width="17" style="133" customWidth="1"/>
    <col min="15111" max="15111" width="15.42578125" style="133" customWidth="1"/>
    <col min="15112" max="15112" width="20.7109375" style="133" customWidth="1"/>
    <col min="15113" max="15113" width="19.140625" style="133" customWidth="1"/>
    <col min="15114" max="15360" width="9.140625" style="133"/>
    <col min="15361" max="15361" width="21" style="133" customWidth="1"/>
    <col min="15362" max="15362" width="13.85546875" style="133" customWidth="1"/>
    <col min="15363" max="15363" width="15.7109375" style="133" customWidth="1"/>
    <col min="15364" max="15364" width="18.28515625" style="133" customWidth="1"/>
    <col min="15365" max="15366" width="17" style="133" customWidth="1"/>
    <col min="15367" max="15367" width="15.42578125" style="133" customWidth="1"/>
    <col min="15368" max="15368" width="20.7109375" style="133" customWidth="1"/>
    <col min="15369" max="15369" width="19.140625" style="133" customWidth="1"/>
    <col min="15370" max="15616" width="9.140625" style="133"/>
    <col min="15617" max="15617" width="21" style="133" customWidth="1"/>
    <col min="15618" max="15618" width="13.85546875" style="133" customWidth="1"/>
    <col min="15619" max="15619" width="15.7109375" style="133" customWidth="1"/>
    <col min="15620" max="15620" width="18.28515625" style="133" customWidth="1"/>
    <col min="15621" max="15622" width="17" style="133" customWidth="1"/>
    <col min="15623" max="15623" width="15.42578125" style="133" customWidth="1"/>
    <col min="15624" max="15624" width="20.7109375" style="133" customWidth="1"/>
    <col min="15625" max="15625" width="19.140625" style="133" customWidth="1"/>
    <col min="15626" max="15872" width="9.140625" style="133"/>
    <col min="15873" max="15873" width="21" style="133" customWidth="1"/>
    <col min="15874" max="15874" width="13.85546875" style="133" customWidth="1"/>
    <col min="15875" max="15875" width="15.7109375" style="133" customWidth="1"/>
    <col min="15876" max="15876" width="18.28515625" style="133" customWidth="1"/>
    <col min="15877" max="15878" width="17" style="133" customWidth="1"/>
    <col min="15879" max="15879" width="15.42578125" style="133" customWidth="1"/>
    <col min="15880" max="15880" width="20.7109375" style="133" customWidth="1"/>
    <col min="15881" max="15881" width="19.140625" style="133" customWidth="1"/>
    <col min="15882" max="16128" width="9.140625" style="133"/>
    <col min="16129" max="16129" width="21" style="133" customWidth="1"/>
    <col min="16130" max="16130" width="13.85546875" style="133" customWidth="1"/>
    <col min="16131" max="16131" width="15.7109375" style="133" customWidth="1"/>
    <col min="16132" max="16132" width="18.28515625" style="133" customWidth="1"/>
    <col min="16133" max="16134" width="17" style="133" customWidth="1"/>
    <col min="16135" max="16135" width="15.42578125" style="133" customWidth="1"/>
    <col min="16136" max="16136" width="20.7109375" style="133" customWidth="1"/>
    <col min="16137" max="16137" width="19.140625" style="133" customWidth="1"/>
    <col min="16138" max="16384" width="9.140625" style="133"/>
  </cols>
  <sheetData>
    <row r="2" spans="1:9" s="221" customFormat="1" ht="39" customHeight="1" x14ac:dyDescent="0.25">
      <c r="B2" s="221" t="s">
        <v>1124</v>
      </c>
      <c r="C2" s="222" t="s">
        <v>619</v>
      </c>
      <c r="D2" s="221" t="s">
        <v>1125</v>
      </c>
      <c r="E2" s="221" t="s">
        <v>1126</v>
      </c>
      <c r="F2" s="222" t="s">
        <v>1127</v>
      </c>
      <c r="G2" s="221" t="s">
        <v>22</v>
      </c>
      <c r="H2" s="221" t="s">
        <v>1128</v>
      </c>
      <c r="I2" s="221" t="s">
        <v>1129</v>
      </c>
    </row>
    <row r="3" spans="1:9" ht="29.25" customHeight="1" x14ac:dyDescent="0.25">
      <c r="A3" s="133" t="s">
        <v>1130</v>
      </c>
      <c r="B3" s="32">
        <v>-1506760</v>
      </c>
      <c r="D3" s="32">
        <v>-2526615</v>
      </c>
      <c r="F3" s="32">
        <v>-1379784</v>
      </c>
      <c r="G3" s="32">
        <v>-5413159</v>
      </c>
    </row>
    <row r="4" spans="1:9" ht="24.75" customHeight="1" x14ac:dyDescent="0.25">
      <c r="A4" s="133" t="s">
        <v>1131</v>
      </c>
      <c r="C4" s="32">
        <v>34747</v>
      </c>
      <c r="E4" s="32">
        <v>352715</v>
      </c>
      <c r="F4" s="32"/>
      <c r="G4" s="32">
        <v>387462</v>
      </c>
    </row>
    <row r="5" spans="1:9" x14ac:dyDescent="0.25">
      <c r="A5" s="133" t="s">
        <v>1132</v>
      </c>
    </row>
    <row r="6" spans="1:9" ht="25.5" customHeight="1" x14ac:dyDescent="0.25">
      <c r="A6" s="133" t="s">
        <v>1133</v>
      </c>
      <c r="B6" s="32">
        <v>-647907</v>
      </c>
      <c r="C6" s="32">
        <v>11814</v>
      </c>
      <c r="D6" s="32">
        <v>-1414904</v>
      </c>
      <c r="E6" s="32">
        <v>210172</v>
      </c>
      <c r="F6" s="32">
        <v>-469059</v>
      </c>
    </row>
    <row r="7" spans="1:9" ht="25.5" customHeight="1" x14ac:dyDescent="0.25">
      <c r="A7" s="133" t="s">
        <v>1122</v>
      </c>
      <c r="B7" s="32">
        <v>-286284</v>
      </c>
      <c r="C7" s="32">
        <v>9034</v>
      </c>
      <c r="D7" s="32">
        <v>-606388</v>
      </c>
      <c r="E7" s="32">
        <v>66547</v>
      </c>
      <c r="F7" s="32">
        <v>-358692</v>
      </c>
      <c r="G7" s="32">
        <v>-1162987</v>
      </c>
      <c r="H7" s="32">
        <v>2002680</v>
      </c>
      <c r="I7" s="32">
        <v>839693</v>
      </c>
    </row>
    <row r="8" spans="1:9" ht="25.5" customHeight="1" x14ac:dyDescent="0.25">
      <c r="A8" s="133" t="s">
        <v>1119</v>
      </c>
      <c r="B8" s="32">
        <v>-271217</v>
      </c>
      <c r="C8" s="32">
        <v>5907</v>
      </c>
      <c r="D8" s="32">
        <v>-505323</v>
      </c>
      <c r="E8" s="32">
        <v>11563</v>
      </c>
      <c r="F8" s="32">
        <v>-234529</v>
      </c>
      <c r="G8" s="32">
        <v>-983928</v>
      </c>
      <c r="H8" s="32">
        <v>1296090</v>
      </c>
      <c r="I8" s="32">
        <v>312162</v>
      </c>
    </row>
    <row r="9" spans="1:9" ht="27" customHeight="1" x14ac:dyDescent="0.25">
      <c r="A9" s="133" t="s">
        <v>1134</v>
      </c>
      <c r="B9" s="32">
        <v>-301352</v>
      </c>
      <c r="C9" s="32">
        <v>7992</v>
      </c>
      <c r="D9" s="223"/>
      <c r="E9" s="32">
        <v>64532</v>
      </c>
      <c r="F9" s="32">
        <v>-317304</v>
      </c>
      <c r="G9" s="32">
        <v>-534848</v>
      </c>
      <c r="H9" s="32">
        <v>1000000</v>
      </c>
      <c r="I9" s="32">
        <v>465152</v>
      </c>
    </row>
    <row r="10" spans="1:9" x14ac:dyDescent="0.25">
      <c r="G10" s="32"/>
    </row>
    <row r="12" spans="1:9" s="153" customFormat="1" ht="12.75" x14ac:dyDescent="0.2">
      <c r="A12" s="153" t="s">
        <v>1135</v>
      </c>
    </row>
    <row r="14" spans="1:9" x14ac:dyDescent="0.25">
      <c r="A14" s="133" t="s">
        <v>1133</v>
      </c>
      <c r="C14" s="133">
        <v>35</v>
      </c>
      <c r="D14" s="224">
        <v>0.43</v>
      </c>
    </row>
    <row r="15" spans="1:9" x14ac:dyDescent="0.25">
      <c r="A15" s="133" t="s">
        <v>1122</v>
      </c>
      <c r="C15" s="133">
        <v>16</v>
      </c>
      <c r="D15" s="224">
        <v>0.19</v>
      </c>
    </row>
    <row r="16" spans="1:9" x14ac:dyDescent="0.25">
      <c r="A16" s="133" t="s">
        <v>1119</v>
      </c>
      <c r="C16" s="133">
        <v>15</v>
      </c>
      <c r="D16" s="224">
        <v>0.18</v>
      </c>
    </row>
    <row r="17" spans="1:4" x14ac:dyDescent="0.25">
      <c r="A17" s="133" t="s">
        <v>1134</v>
      </c>
      <c r="C17" s="133">
        <v>17</v>
      </c>
      <c r="D17" s="224">
        <v>0.2</v>
      </c>
    </row>
    <row r="18" spans="1:4" x14ac:dyDescent="0.25">
      <c r="C18" s="225">
        <v>83</v>
      </c>
    </row>
    <row r="21" spans="1:4" s="153" customFormat="1" ht="12.75" x14ac:dyDescent="0.2">
      <c r="A21" s="153" t="s">
        <v>1136</v>
      </c>
    </row>
    <row r="23" spans="1:4" x14ac:dyDescent="0.25">
      <c r="A23" s="5" t="s">
        <v>1133</v>
      </c>
      <c r="C23" s="133">
        <v>786</v>
      </c>
      <c r="D23" s="224">
        <v>0.56000000000000005</v>
      </c>
    </row>
    <row r="24" spans="1:4" x14ac:dyDescent="0.25">
      <c r="A24" s="5" t="s">
        <v>1122</v>
      </c>
      <c r="C24" s="133">
        <v>331</v>
      </c>
      <c r="D24" s="224">
        <v>0.24</v>
      </c>
    </row>
    <row r="25" spans="1:4" x14ac:dyDescent="0.25">
      <c r="A25" s="5" t="s">
        <v>1119</v>
      </c>
      <c r="C25" s="133">
        <v>280</v>
      </c>
      <c r="D25" s="224">
        <v>0.2</v>
      </c>
    </row>
    <row r="26" spans="1:4" x14ac:dyDescent="0.25">
      <c r="C26" s="225">
        <v>1397</v>
      </c>
    </row>
    <row r="28" spans="1:4" s="153" customFormat="1" ht="12.75" x14ac:dyDescent="0.2"/>
    <row r="29" spans="1:4" s="153" customFormat="1" ht="12.75" x14ac:dyDescent="0.2">
      <c r="A29" s="153" t="s">
        <v>1137</v>
      </c>
    </row>
    <row r="31" spans="1:4" x14ac:dyDescent="0.25">
      <c r="A31" s="5" t="s">
        <v>1133</v>
      </c>
      <c r="C31" s="133">
        <v>12</v>
      </c>
      <c r="D31" s="224">
        <v>0.34</v>
      </c>
    </row>
    <row r="32" spans="1:4" x14ac:dyDescent="0.25">
      <c r="A32" s="5" t="s">
        <v>1122</v>
      </c>
      <c r="C32" s="133">
        <v>9</v>
      </c>
      <c r="D32" s="224">
        <v>0.26</v>
      </c>
    </row>
    <row r="33" spans="1:4" x14ac:dyDescent="0.25">
      <c r="A33" s="5" t="s">
        <v>1119</v>
      </c>
      <c r="C33" s="133">
        <v>6</v>
      </c>
      <c r="D33" s="224">
        <v>0.17</v>
      </c>
    </row>
    <row r="34" spans="1:4" x14ac:dyDescent="0.25">
      <c r="A34" s="5" t="s">
        <v>1134</v>
      </c>
      <c r="C34" s="133">
        <v>8</v>
      </c>
      <c r="D34" s="224">
        <v>0.23</v>
      </c>
    </row>
    <row r="35" spans="1:4" x14ac:dyDescent="0.25">
      <c r="C35" s="225">
        <v>35</v>
      </c>
    </row>
    <row r="37" spans="1:4" x14ac:dyDescent="0.25">
      <c r="A37" s="153" t="s">
        <v>1101</v>
      </c>
    </row>
    <row r="38" spans="1:4" x14ac:dyDescent="0.25">
      <c r="A38" s="5"/>
    </row>
    <row r="39" spans="1:4" x14ac:dyDescent="0.25">
      <c r="A39" s="5" t="s">
        <v>1133</v>
      </c>
      <c r="C39" s="224">
        <v>0.66</v>
      </c>
    </row>
    <row r="40" spans="1:4" x14ac:dyDescent="0.25">
      <c r="A40" s="5" t="s">
        <v>1122</v>
      </c>
      <c r="C40" s="224">
        <v>0.12</v>
      </c>
    </row>
    <row r="41" spans="1:4" x14ac:dyDescent="0.25">
      <c r="A41" s="5" t="s">
        <v>1119</v>
      </c>
      <c r="C41" s="224">
        <v>0.1</v>
      </c>
    </row>
    <row r="42" spans="1:4" x14ac:dyDescent="0.25">
      <c r="A42" s="5" t="s">
        <v>1134</v>
      </c>
      <c r="C42" s="224">
        <v>0.12</v>
      </c>
    </row>
    <row r="43" spans="1:4" x14ac:dyDescent="0.25">
      <c r="A43" s="5"/>
    </row>
    <row r="44" spans="1:4" x14ac:dyDescent="0.25">
      <c r="A44" s="5"/>
    </row>
    <row r="45" spans="1:4" x14ac:dyDescent="0.25">
      <c r="A45" s="153" t="s">
        <v>1138</v>
      </c>
    </row>
    <row r="47" spans="1:4" x14ac:dyDescent="0.25">
      <c r="A47" s="5" t="s">
        <v>1133</v>
      </c>
      <c r="C47" s="224">
        <v>0.45</v>
      </c>
    </row>
    <row r="48" spans="1:4" x14ac:dyDescent="0.25">
      <c r="A48" s="5" t="s">
        <v>1122</v>
      </c>
      <c r="C48" s="224">
        <v>0.2</v>
      </c>
    </row>
    <row r="49" spans="1:3" x14ac:dyDescent="0.25">
      <c r="A49" s="5" t="s">
        <v>1119</v>
      </c>
      <c r="C49" s="224">
        <v>0.16</v>
      </c>
    </row>
    <row r="50" spans="1:3" x14ac:dyDescent="0.25">
      <c r="A50" s="5" t="s">
        <v>1134</v>
      </c>
      <c r="C50" s="224">
        <v>0.19</v>
      </c>
    </row>
    <row r="53" spans="1:3" x14ac:dyDescent="0.25">
      <c r="A53" s="153" t="s">
        <v>1139</v>
      </c>
    </row>
    <row r="55" spans="1:3" x14ac:dyDescent="0.25">
      <c r="A55" s="5" t="s">
        <v>1133</v>
      </c>
      <c r="C55" s="224">
        <v>0.53</v>
      </c>
    </row>
    <row r="56" spans="1:3" x14ac:dyDescent="0.25">
      <c r="A56" s="5" t="s">
        <v>1122</v>
      </c>
      <c r="C56" s="224">
        <v>0.24</v>
      </c>
    </row>
    <row r="57" spans="1:3" x14ac:dyDescent="0.25">
      <c r="A57" s="5" t="s">
        <v>1134</v>
      </c>
      <c r="C57" s="224">
        <v>0.23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view="pageBreakPreview" topLeftCell="A7" zoomScale="154" zoomScaleNormal="100" zoomScaleSheetLayoutView="154" workbookViewId="0">
      <selection activeCell="C18" sqref="C18"/>
    </sheetView>
  </sheetViews>
  <sheetFormatPr defaultRowHeight="15" x14ac:dyDescent="0.25"/>
  <cols>
    <col min="1" max="1" width="7.85546875" customWidth="1"/>
    <col min="2" max="2" width="34.85546875" customWidth="1"/>
    <col min="3" max="3" width="15" customWidth="1"/>
    <col min="4" max="4" width="27.5703125" style="1" customWidth="1"/>
  </cols>
  <sheetData>
    <row r="2" spans="1:5" x14ac:dyDescent="0.25">
      <c r="A2" s="232" t="s">
        <v>381</v>
      </c>
      <c r="B2" s="229"/>
      <c r="C2" s="229"/>
      <c r="D2" s="229"/>
    </row>
    <row r="3" spans="1:5" x14ac:dyDescent="0.25">
      <c r="A3" s="232" t="s">
        <v>14</v>
      </c>
      <c r="B3" s="229"/>
      <c r="C3" s="229"/>
      <c r="D3" s="229"/>
      <c r="E3" s="25"/>
    </row>
    <row r="4" spans="1:5" x14ac:dyDescent="0.25">
      <c r="A4" s="5"/>
      <c r="B4" s="5"/>
      <c r="C4" s="5"/>
      <c r="D4" s="25" t="s">
        <v>76</v>
      </c>
    </row>
    <row r="5" spans="1:5" ht="26.25" x14ac:dyDescent="0.25">
      <c r="A5" s="74" t="s">
        <v>83</v>
      </c>
      <c r="B5" s="6" t="s">
        <v>16</v>
      </c>
      <c r="C5" s="6"/>
      <c r="D5" s="6" t="s">
        <v>227</v>
      </c>
    </row>
    <row r="6" spans="1:5" x14ac:dyDescent="0.25">
      <c r="A6" s="6" t="s">
        <v>17</v>
      </c>
      <c r="B6" s="6" t="s">
        <v>18</v>
      </c>
      <c r="C6" s="6"/>
      <c r="D6" s="6" t="s">
        <v>19</v>
      </c>
    </row>
    <row r="7" spans="1:5" x14ac:dyDescent="0.25">
      <c r="A7" s="233" t="s">
        <v>78</v>
      </c>
      <c r="B7" s="234"/>
      <c r="C7" s="27"/>
      <c r="D7" s="27"/>
    </row>
    <row r="8" spans="1:5" x14ac:dyDescent="0.25">
      <c r="A8" s="27"/>
      <c r="B8" s="27" t="s">
        <v>781</v>
      </c>
      <c r="C8" s="29">
        <v>369900</v>
      </c>
      <c r="D8" s="29"/>
    </row>
    <row r="9" spans="1:5" x14ac:dyDescent="0.25">
      <c r="A9" s="27"/>
      <c r="B9" s="27" t="s">
        <v>782</v>
      </c>
      <c r="C9" s="29">
        <v>68425</v>
      </c>
      <c r="D9" s="29"/>
    </row>
    <row r="10" spans="1:5" x14ac:dyDescent="0.25">
      <c r="A10" s="27"/>
      <c r="B10" s="27" t="s">
        <v>783</v>
      </c>
      <c r="C10" s="29">
        <v>251890</v>
      </c>
      <c r="D10" s="29"/>
    </row>
    <row r="11" spans="1:5" s="117" customFormat="1" x14ac:dyDescent="0.25">
      <c r="A11" s="127"/>
      <c r="B11" s="127" t="s">
        <v>80</v>
      </c>
      <c r="C11" s="128">
        <v>186358</v>
      </c>
      <c r="D11" s="128"/>
    </row>
    <row r="12" spans="1:5" x14ac:dyDescent="0.25">
      <c r="A12" s="27"/>
      <c r="B12" s="27" t="s">
        <v>22</v>
      </c>
      <c r="C12" s="29"/>
      <c r="D12" s="29">
        <v>876573</v>
      </c>
    </row>
    <row r="13" spans="1:5" x14ac:dyDescent="0.25">
      <c r="A13" s="233" t="s">
        <v>81</v>
      </c>
      <c r="B13" s="234"/>
      <c r="C13" s="29"/>
      <c r="D13" s="29"/>
    </row>
    <row r="14" spans="1:5" x14ac:dyDescent="0.25">
      <c r="A14" s="27"/>
      <c r="B14" s="27" t="s">
        <v>784</v>
      </c>
      <c r="C14" s="29">
        <v>156693</v>
      </c>
      <c r="D14" s="29"/>
    </row>
    <row r="15" spans="1:5" x14ac:dyDescent="0.25">
      <c r="A15" s="27"/>
      <c r="B15" s="27" t="s">
        <v>382</v>
      </c>
      <c r="C15" s="29"/>
      <c r="D15" s="29"/>
    </row>
    <row r="16" spans="1:5" x14ac:dyDescent="0.25">
      <c r="A16" s="27"/>
      <c r="B16" s="27" t="s">
        <v>80</v>
      </c>
      <c r="C16" s="29">
        <v>42307</v>
      </c>
      <c r="D16" s="29"/>
    </row>
    <row r="17" spans="1:4" s="117" customFormat="1" x14ac:dyDescent="0.25">
      <c r="A17" s="129"/>
      <c r="B17" s="130" t="s">
        <v>22</v>
      </c>
      <c r="C17" s="128"/>
      <c r="D17" s="128">
        <v>199000</v>
      </c>
    </row>
    <row r="18" spans="1:4" x14ac:dyDescent="0.25">
      <c r="A18" s="233" t="s">
        <v>777</v>
      </c>
      <c r="B18" s="234"/>
      <c r="C18" s="29"/>
      <c r="D18" s="29"/>
    </row>
    <row r="19" spans="1:4" x14ac:dyDescent="0.25">
      <c r="A19" s="27"/>
      <c r="B19" s="27" t="s">
        <v>780</v>
      </c>
      <c r="C19" s="29">
        <v>700000</v>
      </c>
      <c r="D19" s="29"/>
    </row>
    <row r="20" spans="1:4" x14ac:dyDescent="0.25">
      <c r="A20" s="27"/>
      <c r="B20" s="27" t="s">
        <v>80</v>
      </c>
      <c r="C20" s="29">
        <v>0</v>
      </c>
      <c r="D20" s="29"/>
    </row>
    <row r="21" spans="1:4" s="117" customFormat="1" x14ac:dyDescent="0.25">
      <c r="A21" s="129"/>
      <c r="B21" s="130" t="s">
        <v>22</v>
      </c>
      <c r="C21" s="128"/>
      <c r="D21" s="128">
        <f>SUM(C19:C20)</f>
        <v>700000</v>
      </c>
    </row>
    <row r="22" spans="1:4" ht="15.75" x14ac:dyDescent="0.25">
      <c r="A22" s="67"/>
      <c r="B22" s="67" t="s">
        <v>22</v>
      </c>
      <c r="C22" s="68"/>
      <c r="D22" s="69">
        <v>1775573</v>
      </c>
    </row>
    <row r="23" spans="1:4" ht="15.75" x14ac:dyDescent="0.25">
      <c r="A23" s="121"/>
      <c r="B23" s="121"/>
      <c r="C23" s="121"/>
      <c r="D23" s="120"/>
    </row>
    <row r="24" spans="1:4" ht="15.75" x14ac:dyDescent="0.25">
      <c r="A24" s="122"/>
      <c r="B24" s="122"/>
      <c r="C24" s="122"/>
      <c r="D24" s="120"/>
    </row>
    <row r="25" spans="1:4" ht="15.75" x14ac:dyDescent="0.25">
      <c r="A25" s="122"/>
      <c r="B25" s="122"/>
      <c r="C25" s="122"/>
      <c r="D25" s="120"/>
    </row>
    <row r="26" spans="1:4" ht="15.75" x14ac:dyDescent="0.25">
      <c r="A26" s="122"/>
      <c r="B26" s="122"/>
      <c r="C26" s="122"/>
      <c r="D26" s="120"/>
    </row>
    <row r="27" spans="1:4" ht="15.75" x14ac:dyDescent="0.25">
      <c r="A27" s="122"/>
      <c r="B27" s="122"/>
      <c r="C27" s="122"/>
      <c r="D27" s="120"/>
    </row>
    <row r="28" spans="1:4" ht="15.75" x14ac:dyDescent="0.25">
      <c r="A28" s="122"/>
      <c r="B28" s="122"/>
      <c r="C28" s="122"/>
      <c r="D28" s="120"/>
    </row>
    <row r="29" spans="1:4" ht="15.75" x14ac:dyDescent="0.25">
      <c r="A29" s="122"/>
      <c r="B29" s="122"/>
      <c r="C29" s="122"/>
      <c r="D29" s="120"/>
    </row>
    <row r="30" spans="1:4" ht="15.75" x14ac:dyDescent="0.25">
      <c r="A30" s="122"/>
      <c r="B30" s="122"/>
      <c r="C30" s="122"/>
      <c r="D30" s="120"/>
    </row>
    <row r="31" spans="1:4" ht="15.75" x14ac:dyDescent="0.25">
      <c r="A31" s="122"/>
      <c r="B31" s="122"/>
      <c r="C31" s="122"/>
      <c r="D31" s="120"/>
    </row>
    <row r="32" spans="1:4" ht="15.75" x14ac:dyDescent="0.25">
      <c r="A32" s="122"/>
      <c r="B32" s="122"/>
      <c r="C32" s="122"/>
      <c r="D32" s="120"/>
    </row>
    <row r="33" spans="1:4" ht="15.75" x14ac:dyDescent="0.25">
      <c r="A33" s="122"/>
      <c r="B33" s="122"/>
      <c r="C33" s="122"/>
      <c r="D33" s="120"/>
    </row>
    <row r="34" spans="1:4" ht="15.75" x14ac:dyDescent="0.25">
      <c r="A34" s="122"/>
      <c r="B34" s="122"/>
      <c r="C34" s="122"/>
      <c r="D34" s="120"/>
    </row>
    <row r="35" spans="1:4" ht="15.75" x14ac:dyDescent="0.25">
      <c r="A35" s="122"/>
      <c r="B35" s="122"/>
      <c r="C35" s="122"/>
      <c r="D35" s="120"/>
    </row>
    <row r="36" spans="1:4" ht="15.75" x14ac:dyDescent="0.25">
      <c r="A36" s="122"/>
      <c r="B36" s="122"/>
      <c r="C36" s="122"/>
      <c r="D36" s="120"/>
    </row>
    <row r="37" spans="1:4" ht="15.75" x14ac:dyDescent="0.25">
      <c r="A37" s="122"/>
      <c r="B37" s="122"/>
      <c r="C37" s="122"/>
      <c r="D37" s="120"/>
    </row>
    <row r="38" spans="1:4" ht="15.75" x14ac:dyDescent="0.25">
      <c r="A38" s="122"/>
      <c r="B38" s="122"/>
      <c r="C38" s="122"/>
      <c r="D38" s="120"/>
    </row>
    <row r="39" spans="1:4" ht="15.75" x14ac:dyDescent="0.25">
      <c r="A39" s="122"/>
      <c r="B39" s="122"/>
      <c r="C39" s="122"/>
      <c r="D39" s="120"/>
    </row>
    <row r="40" spans="1:4" ht="15.75" x14ac:dyDescent="0.25">
      <c r="A40" s="122"/>
      <c r="B40" s="122"/>
      <c r="C40" s="122"/>
      <c r="D40" s="120"/>
    </row>
    <row r="41" spans="1:4" ht="15.75" x14ac:dyDescent="0.25">
      <c r="A41" s="122"/>
      <c r="B41" s="122"/>
      <c r="C41" s="122"/>
      <c r="D41" s="120"/>
    </row>
    <row r="42" spans="1:4" ht="15.75" x14ac:dyDescent="0.25">
      <c r="A42" s="122"/>
      <c r="B42" s="122"/>
      <c r="C42" s="122"/>
      <c r="D42" s="120"/>
    </row>
    <row r="43" spans="1:4" ht="15.75" x14ac:dyDescent="0.25">
      <c r="A43" s="122"/>
      <c r="B43" s="122"/>
      <c r="C43" s="122"/>
      <c r="D43" s="120"/>
    </row>
    <row r="44" spans="1:4" ht="15.75" x14ac:dyDescent="0.25">
      <c r="A44" s="122"/>
      <c r="B44" s="122"/>
      <c r="C44" s="122"/>
      <c r="D44" s="120"/>
    </row>
    <row r="45" spans="1:4" ht="15.75" x14ac:dyDescent="0.25">
      <c r="A45" s="122"/>
      <c r="B45" s="122"/>
      <c r="C45" s="122"/>
      <c r="D45" s="120"/>
    </row>
  </sheetData>
  <mergeCells count="5">
    <mergeCell ref="A3:D3"/>
    <mergeCell ref="A2:D2"/>
    <mergeCell ref="A7:B7"/>
    <mergeCell ref="A13:B13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1" sqref="C11"/>
    </sheetView>
  </sheetViews>
  <sheetFormatPr defaultRowHeight="15" x14ac:dyDescent="0.25"/>
  <cols>
    <col min="1" max="1" width="18.140625" customWidth="1"/>
    <col min="2" max="2" width="29.5703125" customWidth="1"/>
    <col min="3" max="3" width="30.85546875" customWidth="1"/>
    <col min="4" max="4" width="16.85546875" customWidth="1"/>
  </cols>
  <sheetData>
    <row r="1" spans="1:4" x14ac:dyDescent="0.25">
      <c r="A1" s="232" t="s">
        <v>383</v>
      </c>
      <c r="B1" s="232"/>
      <c r="C1" s="232"/>
    </row>
    <row r="2" spans="1:4" x14ac:dyDescent="0.25">
      <c r="A2" s="232" t="s">
        <v>84</v>
      </c>
      <c r="B2" s="229"/>
      <c r="C2" s="229"/>
    </row>
    <row r="3" spans="1:4" x14ac:dyDescent="0.25">
      <c r="A3" s="5"/>
      <c r="B3" s="5"/>
    </row>
    <row r="4" spans="1:4" x14ac:dyDescent="0.25">
      <c r="A4" s="5"/>
      <c r="B4" s="5"/>
      <c r="C4" s="5"/>
      <c r="D4" s="25" t="s">
        <v>76</v>
      </c>
    </row>
    <row r="5" spans="1:4" x14ac:dyDescent="0.25">
      <c r="A5" s="6" t="s">
        <v>83</v>
      </c>
      <c r="B5" s="6" t="s">
        <v>16</v>
      </c>
      <c r="C5" s="6"/>
      <c r="D5" s="6" t="s">
        <v>779</v>
      </c>
    </row>
    <row r="6" spans="1:4" x14ac:dyDescent="0.25">
      <c r="A6" s="6" t="s">
        <v>17</v>
      </c>
      <c r="B6" s="6" t="s">
        <v>18</v>
      </c>
      <c r="C6" s="6"/>
      <c r="D6" s="6" t="s">
        <v>19</v>
      </c>
    </row>
    <row r="7" spans="1:4" x14ac:dyDescent="0.25">
      <c r="A7" s="233" t="s">
        <v>778</v>
      </c>
      <c r="B7" s="234"/>
      <c r="C7" s="27"/>
      <c r="D7" s="27"/>
    </row>
    <row r="8" spans="1:4" x14ac:dyDescent="0.25">
      <c r="A8" s="27"/>
      <c r="B8" s="27" t="s">
        <v>787</v>
      </c>
      <c r="C8" s="29"/>
      <c r="D8" s="29"/>
    </row>
    <row r="9" spans="1:4" s="117" customFormat="1" x14ac:dyDescent="0.25">
      <c r="A9" s="127"/>
      <c r="B9" s="27" t="s">
        <v>788</v>
      </c>
      <c r="C9" s="128">
        <v>16819250</v>
      </c>
      <c r="D9" s="128"/>
    </row>
    <row r="10" spans="1:4" x14ac:dyDescent="0.25">
      <c r="A10" s="27"/>
      <c r="B10" s="27" t="s">
        <v>80</v>
      </c>
      <c r="C10" s="29">
        <v>2503410</v>
      </c>
      <c r="D10" s="29">
        <v>19322660</v>
      </c>
    </row>
    <row r="11" spans="1:4" x14ac:dyDescent="0.25">
      <c r="A11" s="233" t="s">
        <v>82</v>
      </c>
      <c r="B11" s="234"/>
      <c r="C11" s="29"/>
      <c r="D11" s="29"/>
    </row>
    <row r="12" spans="1:4" x14ac:dyDescent="0.25">
      <c r="A12" s="27"/>
      <c r="B12" s="27" t="s">
        <v>786</v>
      </c>
      <c r="C12" s="29">
        <v>5087000</v>
      </c>
      <c r="D12" s="29"/>
    </row>
    <row r="13" spans="1:4" s="117" customFormat="1" x14ac:dyDescent="0.25">
      <c r="A13" s="127"/>
      <c r="B13" s="127" t="s">
        <v>785</v>
      </c>
      <c r="C13" s="128"/>
      <c r="D13" s="128"/>
    </row>
    <row r="14" spans="1:4" s="117" customFormat="1" x14ac:dyDescent="0.25">
      <c r="A14" s="127"/>
      <c r="B14" s="127" t="s">
        <v>80</v>
      </c>
      <c r="C14" s="128">
        <v>1373490</v>
      </c>
      <c r="D14" s="128"/>
    </row>
    <row r="15" spans="1:4" x14ac:dyDescent="0.25">
      <c r="A15" s="27"/>
      <c r="B15" s="27"/>
      <c r="C15" s="29"/>
      <c r="D15" s="29">
        <v>6460490</v>
      </c>
    </row>
    <row r="16" spans="1:4" x14ac:dyDescent="0.25">
      <c r="A16" s="27"/>
      <c r="B16" s="27"/>
      <c r="C16" s="29"/>
      <c r="D16" s="29"/>
    </row>
    <row r="17" spans="1:4" x14ac:dyDescent="0.25">
      <c r="A17" s="28"/>
      <c r="B17" s="28"/>
      <c r="C17" s="30"/>
      <c r="D17" s="31"/>
    </row>
    <row r="18" spans="1:4" ht="15.75" x14ac:dyDescent="0.25">
      <c r="A18" s="67"/>
      <c r="B18" s="67" t="s">
        <v>22</v>
      </c>
      <c r="C18" s="68"/>
      <c r="D18" s="69">
        <f>SUM(D8:D17)</f>
        <v>25783150</v>
      </c>
    </row>
    <row r="20" spans="1:4" x14ac:dyDescent="0.25">
      <c r="D20" s="32"/>
    </row>
  </sheetData>
  <mergeCells count="4">
    <mergeCell ref="A11:B11"/>
    <mergeCell ref="A2:C2"/>
    <mergeCell ref="A1:C1"/>
    <mergeCell ref="A7:B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zoomScale="124" zoomScaleNormal="100" zoomScaleSheetLayoutView="124" workbookViewId="0">
      <selection activeCell="C13" sqref="C13"/>
    </sheetView>
  </sheetViews>
  <sheetFormatPr defaultRowHeight="15" x14ac:dyDescent="0.25"/>
  <cols>
    <col min="1" max="1" width="33" customWidth="1"/>
    <col min="2" max="2" width="19.140625" customWidth="1"/>
    <col min="3" max="3" width="16.7109375" customWidth="1"/>
  </cols>
  <sheetData>
    <row r="2" spans="1:4" x14ac:dyDescent="0.25">
      <c r="A2" s="232" t="s">
        <v>384</v>
      </c>
      <c r="B2" s="232"/>
      <c r="C2" s="232"/>
      <c r="D2" s="229"/>
    </row>
    <row r="3" spans="1:4" ht="39" customHeight="1" x14ac:dyDescent="0.25">
      <c r="A3" s="231" t="s">
        <v>86</v>
      </c>
      <c r="B3" s="231"/>
      <c r="C3" s="231"/>
      <c r="D3" s="231"/>
    </row>
    <row r="6" spans="1:4" ht="27.95" customHeight="1" x14ac:dyDescent="0.25">
      <c r="A6" s="4" t="s">
        <v>2</v>
      </c>
    </row>
    <row r="7" spans="1:4" ht="38.25" customHeight="1" x14ac:dyDescent="0.25">
      <c r="A7" s="4" t="s">
        <v>87</v>
      </c>
      <c r="B7" s="32"/>
      <c r="C7" s="32">
        <v>3125404</v>
      </c>
      <c r="D7" s="32"/>
    </row>
    <row r="8" spans="1:4" ht="27.95" customHeight="1" x14ac:dyDescent="0.25">
      <c r="A8" s="2" t="s">
        <v>3</v>
      </c>
      <c r="B8" s="32"/>
      <c r="C8" s="32">
        <v>98600</v>
      </c>
      <c r="D8" s="32"/>
    </row>
    <row r="9" spans="1:4" ht="27.95" customHeight="1" x14ac:dyDescent="0.25">
      <c r="A9" s="3" t="s">
        <v>1</v>
      </c>
      <c r="B9" s="32"/>
      <c r="C9" s="32"/>
      <c r="D9" s="32"/>
    </row>
    <row r="10" spans="1:4" ht="15.75" x14ac:dyDescent="0.25">
      <c r="A10" s="70" t="s">
        <v>4</v>
      </c>
      <c r="B10" s="71"/>
      <c r="C10" s="71">
        <f>SUM(C7:C9)</f>
        <v>3224004</v>
      </c>
      <c r="D10" s="32"/>
    </row>
    <row r="12" spans="1:4" ht="42.75" x14ac:dyDescent="0.25">
      <c r="A12" s="33" t="s">
        <v>89</v>
      </c>
      <c r="C12" s="32"/>
    </row>
    <row r="13" spans="1:4" ht="42.75" x14ac:dyDescent="0.25">
      <c r="A13" s="33" t="s">
        <v>90</v>
      </c>
      <c r="C13" s="32"/>
    </row>
    <row r="14" spans="1:4" ht="15.75" x14ac:dyDescent="0.25">
      <c r="A14" s="72" t="s">
        <v>22</v>
      </c>
      <c r="B14" s="73"/>
      <c r="C14" s="71">
        <f>SUM(C12:C13)</f>
        <v>0</v>
      </c>
    </row>
    <row r="15" spans="1:4" x14ac:dyDescent="0.25">
      <c r="C15" s="32"/>
    </row>
    <row r="16" spans="1:4" x14ac:dyDescent="0.25">
      <c r="C16" s="32"/>
    </row>
    <row r="17" spans="1:3" x14ac:dyDescent="0.25">
      <c r="A17" s="33" t="s">
        <v>88</v>
      </c>
      <c r="C17" s="32">
        <f>C10+C14</f>
        <v>3224004</v>
      </c>
    </row>
  </sheetData>
  <mergeCells count="2">
    <mergeCell ref="A3:D3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8"/>
  <sheetViews>
    <sheetView view="pageBreakPreview" topLeftCell="A46" zoomScale="95" zoomScaleNormal="100" zoomScaleSheetLayoutView="95" workbookViewId="0">
      <selection activeCell="E40" sqref="E40"/>
    </sheetView>
  </sheetViews>
  <sheetFormatPr defaultRowHeight="15" x14ac:dyDescent="0.25"/>
  <cols>
    <col min="1" max="1" width="16.28515625" customWidth="1"/>
    <col min="2" max="2" width="34.7109375" customWidth="1"/>
    <col min="3" max="3" width="17.7109375" customWidth="1"/>
    <col min="4" max="4" width="10.7109375" bestFit="1" customWidth="1"/>
    <col min="5" max="5" width="8.85546875" bestFit="1" customWidth="1"/>
    <col min="6" max="6" width="10.85546875" bestFit="1" customWidth="1"/>
    <col min="7" max="7" width="9.5703125" bestFit="1" customWidth="1"/>
    <col min="8" max="9" width="10.7109375" bestFit="1" customWidth="1"/>
    <col min="10" max="10" width="8.7109375" bestFit="1" customWidth="1"/>
    <col min="11" max="11" width="15.28515625" customWidth="1"/>
    <col min="12" max="12" width="9" bestFit="1" customWidth="1"/>
    <col min="13" max="13" width="8" style="117" customWidth="1"/>
    <col min="14" max="14" width="16.7109375" style="117" customWidth="1"/>
    <col min="15" max="15" width="9" bestFit="1" customWidth="1"/>
    <col min="16" max="16" width="10.7109375" bestFit="1" customWidth="1"/>
    <col min="17" max="19" width="9.5703125" bestFit="1" customWidth="1"/>
    <col min="20" max="21" width="8.28515625" bestFit="1" customWidth="1"/>
    <col min="22" max="22" width="9" bestFit="1" customWidth="1"/>
    <col min="23" max="23" width="8.28515625" bestFit="1" customWidth="1"/>
    <col min="24" max="24" width="7.85546875" bestFit="1" customWidth="1"/>
    <col min="25" max="25" width="9.5703125" bestFit="1" customWidth="1"/>
    <col min="26" max="26" width="9.140625" style="117"/>
    <col min="27" max="27" width="16.7109375" style="117" customWidth="1"/>
    <col min="28" max="28" width="8.42578125" bestFit="1" customWidth="1"/>
    <col min="29" max="29" width="8.5703125" bestFit="1" customWidth="1"/>
    <col min="30" max="30" width="9.5703125" bestFit="1" customWidth="1"/>
    <col min="31" max="31" width="9" bestFit="1" customWidth="1"/>
    <col min="32" max="32" width="9.5703125" bestFit="1" customWidth="1"/>
    <col min="34" max="34" width="9.5703125" bestFit="1" customWidth="1"/>
    <col min="35" max="35" width="8.85546875" bestFit="1" customWidth="1"/>
    <col min="36" max="36" width="9.5703125" bestFit="1" customWidth="1"/>
    <col min="37" max="37" width="10.7109375" bestFit="1" customWidth="1"/>
  </cols>
  <sheetData>
    <row r="1" spans="1:3" ht="30" customHeight="1" x14ac:dyDescent="0.25"/>
    <row r="2" spans="1:3" ht="30" customHeight="1" x14ac:dyDescent="0.25">
      <c r="A2" s="131"/>
      <c r="B2" s="131"/>
      <c r="C2" s="131"/>
    </row>
    <row r="3" spans="1:3" ht="30" customHeight="1" x14ac:dyDescent="0.25">
      <c r="A3" s="235" t="s">
        <v>789</v>
      </c>
      <c r="B3" s="228"/>
      <c r="C3" s="228"/>
    </row>
    <row r="4" spans="1:3" ht="30" customHeight="1" x14ac:dyDescent="0.25">
      <c r="A4" s="136" t="s">
        <v>790</v>
      </c>
      <c r="B4" s="136" t="s">
        <v>791</v>
      </c>
      <c r="C4" s="136" t="s">
        <v>227</v>
      </c>
    </row>
    <row r="5" spans="1:3" ht="30" customHeight="1" x14ac:dyDescent="0.25">
      <c r="A5" s="236" t="s">
        <v>792</v>
      </c>
      <c r="B5" s="237"/>
      <c r="C5" s="237"/>
    </row>
    <row r="6" spans="1:3" ht="30" customHeight="1" x14ac:dyDescent="0.25">
      <c r="A6" s="138" t="s">
        <v>793</v>
      </c>
      <c r="B6" s="138" t="s">
        <v>794</v>
      </c>
      <c r="C6" s="139">
        <v>1154082</v>
      </c>
    </row>
    <row r="7" spans="1:3" ht="30" customHeight="1" x14ac:dyDescent="0.25">
      <c r="A7" s="138" t="s">
        <v>795</v>
      </c>
      <c r="B7" s="138" t="s">
        <v>796</v>
      </c>
      <c r="C7" s="139">
        <v>130343</v>
      </c>
    </row>
    <row r="8" spans="1:3" ht="30" customHeight="1" x14ac:dyDescent="0.25">
      <c r="A8" s="138" t="s">
        <v>797</v>
      </c>
      <c r="B8" s="138" t="s">
        <v>798</v>
      </c>
      <c r="C8" s="139">
        <v>1486000</v>
      </c>
    </row>
    <row r="9" spans="1:3" ht="30" customHeight="1" x14ac:dyDescent="0.25">
      <c r="A9" s="138" t="s">
        <v>799</v>
      </c>
      <c r="B9" s="138" t="s">
        <v>800</v>
      </c>
      <c r="C9" s="139">
        <v>52</v>
      </c>
    </row>
    <row r="10" spans="1:3" ht="30" customHeight="1" x14ac:dyDescent="0.25">
      <c r="A10" s="138" t="s">
        <v>801</v>
      </c>
      <c r="B10" s="138" t="s">
        <v>802</v>
      </c>
      <c r="C10" s="139">
        <v>725142</v>
      </c>
    </row>
    <row r="11" spans="1:3" ht="30" customHeight="1" x14ac:dyDescent="0.25">
      <c r="A11" s="238" t="s">
        <v>803</v>
      </c>
      <c r="B11" s="237"/>
      <c r="C11" s="140">
        <v>3495619</v>
      </c>
    </row>
    <row r="12" spans="1:3" ht="30" customHeight="1" x14ac:dyDescent="0.25">
      <c r="A12" s="138" t="s">
        <v>804</v>
      </c>
      <c r="B12" s="138" t="s">
        <v>805</v>
      </c>
      <c r="C12" s="139">
        <v>1462546</v>
      </c>
    </row>
    <row r="13" spans="1:3" ht="30" customHeight="1" x14ac:dyDescent="0.25">
      <c r="A13" s="138" t="s">
        <v>806</v>
      </c>
      <c r="B13" s="138" t="s">
        <v>807</v>
      </c>
      <c r="C13" s="139">
        <v>18058</v>
      </c>
    </row>
    <row r="14" spans="1:3" ht="30" customHeight="1" x14ac:dyDescent="0.25">
      <c r="A14" s="138" t="s">
        <v>808</v>
      </c>
      <c r="B14" s="138" t="s">
        <v>809</v>
      </c>
      <c r="C14" s="139">
        <v>645000</v>
      </c>
    </row>
    <row r="15" spans="1:3" ht="30" customHeight="1" x14ac:dyDescent="0.25">
      <c r="A15" s="138" t="s">
        <v>810</v>
      </c>
      <c r="B15" s="138" t="s">
        <v>811</v>
      </c>
      <c r="C15" s="139">
        <v>8952</v>
      </c>
    </row>
    <row r="16" spans="1:3" ht="30" customHeight="1" x14ac:dyDescent="0.25">
      <c r="A16" s="138" t="s">
        <v>812</v>
      </c>
      <c r="B16" s="138" t="s">
        <v>813</v>
      </c>
      <c r="C16" s="139">
        <v>3020312</v>
      </c>
    </row>
    <row r="17" spans="1:3" ht="30" customHeight="1" x14ac:dyDescent="0.25">
      <c r="A17" s="138" t="s">
        <v>814</v>
      </c>
      <c r="B17" s="138" t="s">
        <v>815</v>
      </c>
      <c r="C17" s="139">
        <v>138166</v>
      </c>
    </row>
    <row r="18" spans="1:3" ht="30" customHeight="1" x14ac:dyDescent="0.25">
      <c r="A18" s="138" t="s">
        <v>816</v>
      </c>
      <c r="B18" s="138" t="s">
        <v>817</v>
      </c>
      <c r="C18" s="139">
        <v>21055</v>
      </c>
    </row>
    <row r="19" spans="1:3" ht="30" customHeight="1" x14ac:dyDescent="0.25">
      <c r="A19" s="138" t="s">
        <v>818</v>
      </c>
      <c r="B19" s="138" t="s">
        <v>819</v>
      </c>
      <c r="C19" s="139">
        <v>1203049</v>
      </c>
    </row>
    <row r="20" spans="1:3" ht="30" customHeight="1" x14ac:dyDescent="0.25">
      <c r="A20" s="138" t="s">
        <v>820</v>
      </c>
      <c r="B20" s="138" t="s">
        <v>821</v>
      </c>
      <c r="C20" s="139">
        <v>199517</v>
      </c>
    </row>
    <row r="21" spans="1:3" ht="30" customHeight="1" x14ac:dyDescent="0.25">
      <c r="A21" s="138" t="s">
        <v>822</v>
      </c>
      <c r="B21" s="138" t="s">
        <v>823</v>
      </c>
      <c r="C21" s="139">
        <v>1957</v>
      </c>
    </row>
    <row r="22" spans="1:3" ht="30" customHeight="1" x14ac:dyDescent="0.25">
      <c r="A22" s="138" t="s">
        <v>824</v>
      </c>
      <c r="B22" s="138" t="s">
        <v>825</v>
      </c>
      <c r="C22" s="139">
        <v>6298</v>
      </c>
    </row>
    <row r="23" spans="1:3" ht="30" customHeight="1" x14ac:dyDescent="0.25">
      <c r="A23" s="138" t="s">
        <v>826</v>
      </c>
      <c r="B23" s="138" t="s">
        <v>827</v>
      </c>
      <c r="C23" s="139">
        <v>2361</v>
      </c>
    </row>
    <row r="24" spans="1:3" ht="30" customHeight="1" x14ac:dyDescent="0.25">
      <c r="A24" s="138" t="s">
        <v>828</v>
      </c>
      <c r="B24" s="138" t="s">
        <v>829</v>
      </c>
      <c r="C24" s="139">
        <v>17361</v>
      </c>
    </row>
    <row r="25" spans="1:3" ht="30" customHeight="1" x14ac:dyDescent="0.25">
      <c r="A25" s="138" t="s">
        <v>830</v>
      </c>
      <c r="B25" s="138" t="s">
        <v>831</v>
      </c>
      <c r="C25" s="139">
        <v>710285</v>
      </c>
    </row>
    <row r="26" spans="1:3" ht="30" customHeight="1" x14ac:dyDescent="0.25">
      <c r="A26" s="138" t="s">
        <v>832</v>
      </c>
      <c r="B26" s="138" t="s">
        <v>833</v>
      </c>
      <c r="C26" s="139">
        <v>270987</v>
      </c>
    </row>
    <row r="27" spans="1:3" ht="30" customHeight="1" x14ac:dyDescent="0.25">
      <c r="A27" s="138" t="s">
        <v>834</v>
      </c>
      <c r="B27" s="138" t="s">
        <v>835</v>
      </c>
      <c r="C27" s="139">
        <v>112703</v>
      </c>
    </row>
    <row r="28" spans="1:3" ht="30" customHeight="1" x14ac:dyDescent="0.25">
      <c r="A28" s="138" t="s">
        <v>836</v>
      </c>
      <c r="B28" s="138" t="s">
        <v>837</v>
      </c>
      <c r="C28" s="139">
        <v>195989</v>
      </c>
    </row>
    <row r="29" spans="1:3" ht="30" customHeight="1" x14ac:dyDescent="0.25">
      <c r="A29" s="138" t="s">
        <v>838</v>
      </c>
      <c r="B29" s="138" t="s">
        <v>839</v>
      </c>
      <c r="C29" s="139">
        <v>182042</v>
      </c>
    </row>
    <row r="30" spans="1:3" ht="30" customHeight="1" x14ac:dyDescent="0.25">
      <c r="A30" s="138" t="s">
        <v>840</v>
      </c>
      <c r="B30" s="138" t="s">
        <v>841</v>
      </c>
      <c r="C30" s="139">
        <v>207003</v>
      </c>
    </row>
    <row r="31" spans="1:3" ht="30" customHeight="1" x14ac:dyDescent="0.25">
      <c r="A31" s="138" t="s">
        <v>842</v>
      </c>
      <c r="B31" s="138" t="s">
        <v>843</v>
      </c>
      <c r="C31" s="139">
        <v>432771</v>
      </c>
    </row>
    <row r="32" spans="1:3" ht="30" customHeight="1" x14ac:dyDescent="0.25">
      <c r="A32" s="138" t="s">
        <v>844</v>
      </c>
      <c r="B32" s="138" t="s">
        <v>845</v>
      </c>
      <c r="C32" s="139">
        <v>47463</v>
      </c>
    </row>
    <row r="33" spans="1:3" ht="30" customHeight="1" x14ac:dyDescent="0.25">
      <c r="A33" s="138" t="s">
        <v>846</v>
      </c>
      <c r="B33" s="138" t="s">
        <v>847</v>
      </c>
      <c r="C33" s="139">
        <v>18142</v>
      </c>
    </row>
    <row r="34" spans="1:3" ht="30" customHeight="1" x14ac:dyDescent="0.25">
      <c r="A34" s="138" t="s">
        <v>848</v>
      </c>
      <c r="B34" s="138" t="s">
        <v>849</v>
      </c>
      <c r="C34" s="139">
        <v>6299</v>
      </c>
    </row>
    <row r="35" spans="1:3" ht="30" customHeight="1" x14ac:dyDescent="0.25">
      <c r="A35" s="138" t="s">
        <v>850</v>
      </c>
      <c r="B35" s="138" t="s">
        <v>851</v>
      </c>
      <c r="C35" s="139">
        <v>157619</v>
      </c>
    </row>
    <row r="36" spans="1:3" ht="30" customHeight="1" x14ac:dyDescent="0.25">
      <c r="A36" s="138" t="s">
        <v>852</v>
      </c>
      <c r="B36" s="138" t="s">
        <v>853</v>
      </c>
      <c r="C36" s="139">
        <v>61561</v>
      </c>
    </row>
    <row r="37" spans="1:3" ht="30" customHeight="1" x14ac:dyDescent="0.25">
      <c r="A37" s="138" t="s">
        <v>854</v>
      </c>
      <c r="B37" s="138" t="s">
        <v>855</v>
      </c>
      <c r="C37" s="139">
        <v>35600</v>
      </c>
    </row>
    <row r="38" spans="1:3" ht="30" customHeight="1" x14ac:dyDescent="0.25">
      <c r="A38" s="138" t="s">
        <v>856</v>
      </c>
      <c r="B38" s="138" t="s">
        <v>857</v>
      </c>
      <c r="C38" s="139">
        <v>48432</v>
      </c>
    </row>
    <row r="39" spans="1:3" ht="30" customHeight="1" x14ac:dyDescent="0.25">
      <c r="A39" s="138" t="s">
        <v>858</v>
      </c>
      <c r="B39" s="138" t="s">
        <v>859</v>
      </c>
      <c r="C39" s="139">
        <v>803012</v>
      </c>
    </row>
    <row r="40" spans="1:3" ht="30" customHeight="1" x14ac:dyDescent="0.25">
      <c r="A40" s="138" t="s">
        <v>860</v>
      </c>
      <c r="B40" s="138" t="s">
        <v>861</v>
      </c>
      <c r="C40" s="139">
        <v>4001</v>
      </c>
    </row>
    <row r="41" spans="1:3" ht="30" customHeight="1" x14ac:dyDescent="0.25">
      <c r="A41" s="138" t="s">
        <v>862</v>
      </c>
      <c r="B41" s="138" t="s">
        <v>863</v>
      </c>
      <c r="C41" s="139">
        <v>1159951</v>
      </c>
    </row>
    <row r="42" spans="1:3" ht="30" customHeight="1" x14ac:dyDescent="0.25">
      <c r="A42" s="138" t="s">
        <v>864</v>
      </c>
      <c r="B42" s="138" t="s">
        <v>865</v>
      </c>
      <c r="C42" s="139">
        <v>25277</v>
      </c>
    </row>
    <row r="43" spans="1:3" ht="30" customHeight="1" x14ac:dyDescent="0.25">
      <c r="A43" s="138" t="s">
        <v>866</v>
      </c>
      <c r="B43" s="138" t="s">
        <v>867</v>
      </c>
      <c r="C43" s="139">
        <v>716971</v>
      </c>
    </row>
    <row r="44" spans="1:3" ht="30" customHeight="1" x14ac:dyDescent="0.25">
      <c r="A44" s="138" t="s">
        <v>868</v>
      </c>
      <c r="B44" s="138" t="s">
        <v>869</v>
      </c>
      <c r="C44" s="139">
        <v>92</v>
      </c>
    </row>
    <row r="45" spans="1:3" ht="30" customHeight="1" x14ac:dyDescent="0.25">
      <c r="A45" s="138" t="s">
        <v>870</v>
      </c>
      <c r="B45" s="138" t="s">
        <v>871</v>
      </c>
      <c r="C45" s="139">
        <v>690215</v>
      </c>
    </row>
    <row r="46" spans="1:3" ht="30" customHeight="1" x14ac:dyDescent="0.25">
      <c r="A46" s="138" t="s">
        <v>872</v>
      </c>
      <c r="B46" s="138" t="s">
        <v>873</v>
      </c>
      <c r="C46" s="139">
        <v>0</v>
      </c>
    </row>
    <row r="47" spans="1:3" ht="30" customHeight="1" x14ac:dyDescent="0.25">
      <c r="A47" s="138" t="s">
        <v>874</v>
      </c>
      <c r="B47" s="138" t="s">
        <v>875</v>
      </c>
      <c r="C47" s="139">
        <v>186358</v>
      </c>
    </row>
    <row r="48" spans="1:3" ht="30" customHeight="1" x14ac:dyDescent="0.25">
      <c r="A48" s="138" t="s">
        <v>876</v>
      </c>
      <c r="B48" s="138" t="s">
        <v>877</v>
      </c>
      <c r="C48" s="139">
        <v>0</v>
      </c>
    </row>
    <row r="49" spans="1:3" ht="30" customHeight="1" x14ac:dyDescent="0.25">
      <c r="A49" s="238" t="s">
        <v>878</v>
      </c>
      <c r="B49" s="237"/>
      <c r="C49" s="140">
        <v>12817405</v>
      </c>
    </row>
    <row r="50" spans="1:3" ht="30" customHeight="1" x14ac:dyDescent="0.25">
      <c r="A50" s="239" t="s">
        <v>879</v>
      </c>
      <c r="B50" s="237"/>
      <c r="C50" s="141">
        <v>16313024</v>
      </c>
    </row>
    <row r="51" spans="1:3" ht="30" customHeight="1" x14ac:dyDescent="0.25">
      <c r="A51" s="236" t="s">
        <v>803</v>
      </c>
      <c r="B51" s="237"/>
      <c r="C51" s="142">
        <v>3495619</v>
      </c>
    </row>
    <row r="52" spans="1:3" ht="30" customHeight="1" x14ac:dyDescent="0.25">
      <c r="A52" s="236" t="s">
        <v>878</v>
      </c>
      <c r="B52" s="237"/>
      <c r="C52" s="142">
        <v>12817405</v>
      </c>
    </row>
    <row r="53" spans="1:3" ht="30" customHeight="1" x14ac:dyDescent="0.25">
      <c r="A53" s="235" t="s">
        <v>880</v>
      </c>
      <c r="B53" s="228"/>
      <c r="C53" s="228"/>
    </row>
    <row r="54" spans="1:3" ht="30" customHeight="1" x14ac:dyDescent="0.25">
      <c r="A54" s="136" t="s">
        <v>790</v>
      </c>
      <c r="B54" s="136" t="s">
        <v>791</v>
      </c>
      <c r="C54" s="136" t="s">
        <v>227</v>
      </c>
    </row>
    <row r="55" spans="1:3" ht="30" customHeight="1" x14ac:dyDescent="0.25">
      <c r="A55" s="236" t="s">
        <v>792</v>
      </c>
      <c r="B55" s="237"/>
      <c r="C55" s="237"/>
    </row>
    <row r="56" spans="1:3" ht="30" customHeight="1" x14ac:dyDescent="0.25">
      <c r="A56" s="138" t="s">
        <v>881</v>
      </c>
      <c r="B56" s="138" t="s">
        <v>882</v>
      </c>
      <c r="C56" s="139">
        <v>80000</v>
      </c>
    </row>
    <row r="57" spans="1:3" ht="30" customHeight="1" x14ac:dyDescent="0.25">
      <c r="A57" s="238" t="s">
        <v>803</v>
      </c>
      <c r="B57" s="237"/>
      <c r="C57" s="140">
        <v>80000</v>
      </c>
    </row>
    <row r="58" spans="1:3" ht="30" customHeight="1" x14ac:dyDescent="0.25">
      <c r="A58" s="138" t="s">
        <v>840</v>
      </c>
      <c r="B58" s="138" t="s">
        <v>841</v>
      </c>
      <c r="C58" s="139">
        <v>0</v>
      </c>
    </row>
    <row r="59" spans="1:3" ht="30" customHeight="1" x14ac:dyDescent="0.25">
      <c r="A59" s="138" t="s">
        <v>844</v>
      </c>
      <c r="B59" s="138" t="s">
        <v>845</v>
      </c>
      <c r="C59" s="139">
        <v>11119</v>
      </c>
    </row>
    <row r="60" spans="1:3" ht="30" customHeight="1" x14ac:dyDescent="0.25">
      <c r="A60" s="138" t="s">
        <v>856</v>
      </c>
      <c r="B60" s="138" t="s">
        <v>857</v>
      </c>
      <c r="C60" s="139">
        <v>3100</v>
      </c>
    </row>
    <row r="61" spans="1:3" ht="30" customHeight="1" x14ac:dyDescent="0.25">
      <c r="A61" s="138" t="s">
        <v>883</v>
      </c>
      <c r="B61" s="138" t="s">
        <v>884</v>
      </c>
      <c r="C61" s="139">
        <v>84168</v>
      </c>
    </row>
    <row r="62" spans="1:3" ht="30" customHeight="1" x14ac:dyDescent="0.25">
      <c r="A62" s="138" t="s">
        <v>866</v>
      </c>
      <c r="B62" s="138" t="s">
        <v>885</v>
      </c>
      <c r="C62" s="139">
        <v>25726</v>
      </c>
    </row>
    <row r="63" spans="1:3" ht="30" customHeight="1" x14ac:dyDescent="0.25">
      <c r="A63" s="238" t="s">
        <v>878</v>
      </c>
      <c r="B63" s="237"/>
      <c r="C63" s="140">
        <v>124113</v>
      </c>
    </row>
    <row r="64" spans="1:3" ht="30" customHeight="1" x14ac:dyDescent="0.25">
      <c r="A64" s="239" t="s">
        <v>879</v>
      </c>
      <c r="B64" s="237"/>
      <c r="C64" s="141">
        <v>204113</v>
      </c>
    </row>
    <row r="65" spans="1:3" ht="30" customHeight="1" x14ac:dyDescent="0.25">
      <c r="A65" s="236" t="s">
        <v>803</v>
      </c>
      <c r="B65" s="237"/>
      <c r="C65" s="142">
        <v>80000</v>
      </c>
    </row>
    <row r="66" spans="1:3" ht="30" customHeight="1" x14ac:dyDescent="0.25">
      <c r="A66" s="236" t="s">
        <v>878</v>
      </c>
      <c r="B66" s="237"/>
      <c r="C66" s="142">
        <v>124113</v>
      </c>
    </row>
    <row r="67" spans="1:3" ht="30" customHeight="1" x14ac:dyDescent="0.25">
      <c r="A67" s="235" t="s">
        <v>886</v>
      </c>
      <c r="B67" s="228"/>
      <c r="C67" s="228"/>
    </row>
    <row r="68" spans="1:3" ht="30" customHeight="1" x14ac:dyDescent="0.25">
      <c r="A68" s="136" t="s">
        <v>790</v>
      </c>
      <c r="B68" s="136" t="s">
        <v>791</v>
      </c>
      <c r="C68" s="136" t="s">
        <v>227</v>
      </c>
    </row>
    <row r="69" spans="1:3" ht="30" customHeight="1" x14ac:dyDescent="0.25">
      <c r="A69" s="236" t="s">
        <v>792</v>
      </c>
      <c r="B69" s="237"/>
      <c r="C69" s="237"/>
    </row>
    <row r="70" spans="1:3" ht="30" customHeight="1" x14ac:dyDescent="0.25">
      <c r="A70" s="138" t="s">
        <v>793</v>
      </c>
      <c r="B70" s="138" t="s">
        <v>794</v>
      </c>
      <c r="C70" s="139">
        <v>315542</v>
      </c>
    </row>
    <row r="71" spans="1:3" ht="30" customHeight="1" x14ac:dyDescent="0.25">
      <c r="A71" s="138" t="s">
        <v>887</v>
      </c>
      <c r="B71" s="138" t="s">
        <v>888</v>
      </c>
      <c r="C71" s="139">
        <v>65570</v>
      </c>
    </row>
    <row r="72" spans="1:3" ht="30" customHeight="1" x14ac:dyDescent="0.25">
      <c r="A72" s="138" t="s">
        <v>889</v>
      </c>
      <c r="B72" s="138" t="s">
        <v>890</v>
      </c>
      <c r="C72" s="139">
        <v>459842</v>
      </c>
    </row>
    <row r="73" spans="1:3" ht="30" customHeight="1" x14ac:dyDescent="0.25">
      <c r="A73" s="138" t="s">
        <v>891</v>
      </c>
      <c r="B73" s="138" t="s">
        <v>892</v>
      </c>
      <c r="C73" s="139">
        <v>590216</v>
      </c>
    </row>
    <row r="74" spans="1:3" ht="30" customHeight="1" x14ac:dyDescent="0.25">
      <c r="A74" s="138" t="s">
        <v>795</v>
      </c>
      <c r="B74" s="138" t="s">
        <v>796</v>
      </c>
      <c r="C74" s="139">
        <v>109121</v>
      </c>
    </row>
    <row r="75" spans="1:3" ht="30" customHeight="1" x14ac:dyDescent="0.25">
      <c r="A75" s="138" t="s">
        <v>893</v>
      </c>
      <c r="B75" s="138" t="s">
        <v>894</v>
      </c>
      <c r="C75" s="139">
        <v>85090</v>
      </c>
    </row>
    <row r="76" spans="1:3" ht="30" customHeight="1" x14ac:dyDescent="0.25">
      <c r="A76" s="238" t="s">
        <v>803</v>
      </c>
      <c r="B76" s="237"/>
      <c r="C76" s="140">
        <v>1625381</v>
      </c>
    </row>
    <row r="77" spans="1:3" ht="30" customHeight="1" x14ac:dyDescent="0.25">
      <c r="A77" s="138" t="s">
        <v>832</v>
      </c>
      <c r="B77" s="138" t="s">
        <v>833</v>
      </c>
      <c r="C77" s="139">
        <v>169254</v>
      </c>
    </row>
    <row r="78" spans="1:3" ht="30" customHeight="1" x14ac:dyDescent="0.25">
      <c r="A78" s="138" t="s">
        <v>840</v>
      </c>
      <c r="B78" s="138" t="s">
        <v>841</v>
      </c>
      <c r="C78" s="139">
        <v>92702</v>
      </c>
    </row>
    <row r="79" spans="1:3" ht="30" customHeight="1" x14ac:dyDescent="0.25">
      <c r="A79" s="138" t="s">
        <v>842</v>
      </c>
      <c r="B79" s="138" t="s">
        <v>843</v>
      </c>
      <c r="C79" s="139">
        <v>204138</v>
      </c>
    </row>
    <row r="80" spans="1:3" ht="30" customHeight="1" x14ac:dyDescent="0.25">
      <c r="A80" s="138" t="s">
        <v>844</v>
      </c>
      <c r="B80" s="138" t="s">
        <v>845</v>
      </c>
      <c r="C80" s="139">
        <v>22210</v>
      </c>
    </row>
    <row r="81" spans="1:3" ht="30" customHeight="1" x14ac:dyDescent="0.25">
      <c r="A81" s="138" t="s">
        <v>895</v>
      </c>
      <c r="B81" s="138" t="s">
        <v>896</v>
      </c>
      <c r="C81" s="139">
        <v>540000</v>
      </c>
    </row>
    <row r="82" spans="1:3" ht="30" customHeight="1" x14ac:dyDescent="0.25">
      <c r="A82" s="138" t="s">
        <v>856</v>
      </c>
      <c r="B82" s="138" t="s">
        <v>857</v>
      </c>
      <c r="C82" s="139">
        <v>172199</v>
      </c>
    </row>
    <row r="83" spans="1:3" ht="30" customHeight="1" x14ac:dyDescent="0.25">
      <c r="A83" s="138" t="s">
        <v>866</v>
      </c>
      <c r="B83" s="138" t="s">
        <v>867</v>
      </c>
      <c r="C83" s="139">
        <v>130699</v>
      </c>
    </row>
    <row r="84" spans="1:3" ht="30" customHeight="1" x14ac:dyDescent="0.25">
      <c r="A84" s="138" t="s">
        <v>897</v>
      </c>
      <c r="B84" s="138" t="s">
        <v>898</v>
      </c>
      <c r="C84" s="139">
        <v>3991000</v>
      </c>
    </row>
    <row r="85" spans="1:3" ht="30" customHeight="1" x14ac:dyDescent="0.25">
      <c r="A85" s="138" t="s">
        <v>899</v>
      </c>
      <c r="B85" s="138" t="s">
        <v>900</v>
      </c>
      <c r="C85" s="139">
        <v>16754522</v>
      </c>
    </row>
    <row r="86" spans="1:3" ht="30" customHeight="1" x14ac:dyDescent="0.25">
      <c r="A86" s="138" t="s">
        <v>901</v>
      </c>
      <c r="B86" s="138" t="s">
        <v>902</v>
      </c>
      <c r="C86" s="139">
        <v>64728</v>
      </c>
    </row>
    <row r="87" spans="1:3" ht="30" customHeight="1" x14ac:dyDescent="0.25">
      <c r="A87" s="138" t="s">
        <v>903</v>
      </c>
      <c r="B87" s="138" t="s">
        <v>904</v>
      </c>
      <c r="C87" s="139">
        <v>2503410</v>
      </c>
    </row>
    <row r="88" spans="1:3" ht="30" customHeight="1" x14ac:dyDescent="0.25">
      <c r="A88" s="238" t="s">
        <v>878</v>
      </c>
      <c r="B88" s="237"/>
      <c r="C88" s="140">
        <v>24644862</v>
      </c>
    </row>
    <row r="89" spans="1:3" ht="30" customHeight="1" x14ac:dyDescent="0.25">
      <c r="A89" s="239" t="s">
        <v>879</v>
      </c>
      <c r="B89" s="237"/>
      <c r="C89" s="141">
        <v>26270243</v>
      </c>
    </row>
    <row r="90" spans="1:3" ht="30" customHeight="1" x14ac:dyDescent="0.25">
      <c r="A90" s="236" t="s">
        <v>803</v>
      </c>
      <c r="B90" s="237"/>
      <c r="C90" s="142">
        <v>1625381</v>
      </c>
    </row>
    <row r="91" spans="1:3" ht="30" customHeight="1" x14ac:dyDescent="0.25">
      <c r="A91" s="236" t="s">
        <v>878</v>
      </c>
      <c r="B91" s="237"/>
      <c r="C91" s="142">
        <v>24644862</v>
      </c>
    </row>
    <row r="92" spans="1:3" ht="30" customHeight="1" x14ac:dyDescent="0.25">
      <c r="A92" s="235" t="s">
        <v>905</v>
      </c>
      <c r="B92" s="228"/>
      <c r="C92" s="228"/>
    </row>
    <row r="93" spans="1:3" ht="30" customHeight="1" x14ac:dyDescent="0.25">
      <c r="A93" s="136" t="s">
        <v>790</v>
      </c>
      <c r="B93" s="136" t="s">
        <v>791</v>
      </c>
      <c r="C93" s="136" t="s">
        <v>227</v>
      </c>
    </row>
    <row r="94" spans="1:3" ht="30" customHeight="1" x14ac:dyDescent="0.25">
      <c r="A94" s="236" t="s">
        <v>792</v>
      </c>
      <c r="B94" s="237"/>
      <c r="C94" s="237"/>
    </row>
    <row r="95" spans="1:3" ht="30" customHeight="1" x14ac:dyDescent="0.25">
      <c r="A95" s="138" t="s">
        <v>891</v>
      </c>
      <c r="B95" s="138" t="s">
        <v>906</v>
      </c>
      <c r="C95" s="139">
        <v>582400</v>
      </c>
    </row>
    <row r="96" spans="1:3" ht="30" customHeight="1" x14ac:dyDescent="0.25">
      <c r="A96" s="238" t="s">
        <v>803</v>
      </c>
      <c r="B96" s="237"/>
      <c r="C96" s="140">
        <v>582400</v>
      </c>
    </row>
    <row r="97" spans="1:3" ht="30" customHeight="1" x14ac:dyDescent="0.25">
      <c r="A97" s="138" t="s">
        <v>816</v>
      </c>
      <c r="B97" s="138" t="s">
        <v>817</v>
      </c>
      <c r="C97" s="139">
        <v>0</v>
      </c>
    </row>
    <row r="98" spans="1:3" ht="30" customHeight="1" x14ac:dyDescent="0.25">
      <c r="A98" s="138" t="s">
        <v>832</v>
      </c>
      <c r="B98" s="138" t="s">
        <v>833</v>
      </c>
      <c r="C98" s="139">
        <v>478669</v>
      </c>
    </row>
    <row r="99" spans="1:3" ht="30" customHeight="1" x14ac:dyDescent="0.25">
      <c r="A99" s="138" t="s">
        <v>840</v>
      </c>
      <c r="B99" s="138" t="s">
        <v>841</v>
      </c>
      <c r="C99" s="139">
        <v>1446</v>
      </c>
    </row>
    <row r="100" spans="1:3" ht="30" customHeight="1" x14ac:dyDescent="0.25">
      <c r="A100" s="138" t="s">
        <v>846</v>
      </c>
      <c r="B100" s="138" t="s">
        <v>847</v>
      </c>
      <c r="C100" s="139">
        <v>50394</v>
      </c>
    </row>
    <row r="101" spans="1:3" ht="30" customHeight="1" x14ac:dyDescent="0.25">
      <c r="A101" s="138" t="s">
        <v>862</v>
      </c>
      <c r="B101" s="138" t="s">
        <v>863</v>
      </c>
      <c r="C101" s="139">
        <v>415000</v>
      </c>
    </row>
    <row r="102" spans="1:3" ht="30" customHeight="1" x14ac:dyDescent="0.25">
      <c r="A102" s="138" t="s">
        <v>866</v>
      </c>
      <c r="B102" s="138" t="s">
        <v>885</v>
      </c>
      <c r="C102" s="139">
        <v>139145</v>
      </c>
    </row>
    <row r="103" spans="1:3" ht="30" customHeight="1" x14ac:dyDescent="0.25">
      <c r="A103" s="138" t="s">
        <v>907</v>
      </c>
      <c r="B103" s="138" t="s">
        <v>908</v>
      </c>
      <c r="C103" s="139">
        <v>30516</v>
      </c>
    </row>
    <row r="104" spans="1:3" ht="30" customHeight="1" x14ac:dyDescent="0.25">
      <c r="A104" s="238" t="s">
        <v>878</v>
      </c>
      <c r="B104" s="237"/>
      <c r="C104" s="140">
        <v>1115170</v>
      </c>
    </row>
    <row r="105" spans="1:3" ht="30" customHeight="1" x14ac:dyDescent="0.25">
      <c r="A105" s="239" t="s">
        <v>879</v>
      </c>
      <c r="B105" s="237"/>
      <c r="C105" s="141">
        <v>1697570</v>
      </c>
    </row>
    <row r="106" spans="1:3" ht="30" customHeight="1" x14ac:dyDescent="0.25">
      <c r="A106" s="236" t="s">
        <v>803</v>
      </c>
      <c r="B106" s="237"/>
      <c r="C106" s="142">
        <v>582400</v>
      </c>
    </row>
    <row r="107" spans="1:3" ht="30" customHeight="1" x14ac:dyDescent="0.25">
      <c r="A107" s="236" t="s">
        <v>878</v>
      </c>
      <c r="B107" s="237"/>
      <c r="C107" s="142">
        <v>1115170</v>
      </c>
    </row>
    <row r="108" spans="1:3" ht="30" customHeight="1" x14ac:dyDescent="0.25">
      <c r="A108" s="235" t="s">
        <v>909</v>
      </c>
      <c r="B108" s="228"/>
      <c r="C108" s="228"/>
    </row>
    <row r="109" spans="1:3" ht="30" customHeight="1" x14ac:dyDescent="0.25">
      <c r="A109" s="136" t="s">
        <v>790</v>
      </c>
      <c r="B109" s="136" t="s">
        <v>791</v>
      </c>
      <c r="C109" s="136" t="s">
        <v>227</v>
      </c>
    </row>
    <row r="110" spans="1:3" ht="30" customHeight="1" x14ac:dyDescent="0.25">
      <c r="A110" s="236" t="s">
        <v>792</v>
      </c>
      <c r="B110" s="237"/>
      <c r="C110" s="237"/>
    </row>
    <row r="111" spans="1:3" ht="30" customHeight="1" x14ac:dyDescent="0.25">
      <c r="A111" s="138" t="s">
        <v>910</v>
      </c>
      <c r="B111" s="138" t="s">
        <v>911</v>
      </c>
      <c r="C111" s="139">
        <v>10718851</v>
      </c>
    </row>
    <row r="112" spans="1:3" ht="30" customHeight="1" x14ac:dyDescent="0.25">
      <c r="A112" s="138" t="s">
        <v>912</v>
      </c>
      <c r="B112" s="138" t="s">
        <v>913</v>
      </c>
      <c r="C112" s="139">
        <v>25929334</v>
      </c>
    </row>
    <row r="113" spans="1:3" ht="30" customHeight="1" x14ac:dyDescent="0.25">
      <c r="A113" s="138" t="s">
        <v>914</v>
      </c>
      <c r="B113" s="138" t="s">
        <v>915</v>
      </c>
      <c r="C113" s="139">
        <v>11219963</v>
      </c>
    </row>
    <row r="114" spans="1:3" ht="30" customHeight="1" x14ac:dyDescent="0.25">
      <c r="A114" s="138" t="s">
        <v>916</v>
      </c>
      <c r="B114" s="138" t="s">
        <v>917</v>
      </c>
      <c r="C114" s="139">
        <v>1200000</v>
      </c>
    </row>
    <row r="115" spans="1:3" ht="30" customHeight="1" x14ac:dyDescent="0.25">
      <c r="A115" s="138" t="s">
        <v>918</v>
      </c>
      <c r="B115" s="138" t="s">
        <v>919</v>
      </c>
      <c r="C115" s="139">
        <v>1085469</v>
      </c>
    </row>
    <row r="116" spans="1:3" ht="30" customHeight="1" x14ac:dyDescent="0.25">
      <c r="A116" s="138" t="s">
        <v>920</v>
      </c>
      <c r="B116" s="138" t="s">
        <v>921</v>
      </c>
      <c r="C116" s="139">
        <v>11788</v>
      </c>
    </row>
    <row r="117" spans="1:3" ht="30" customHeight="1" x14ac:dyDescent="0.25">
      <c r="A117" s="138" t="s">
        <v>922</v>
      </c>
      <c r="B117" s="138" t="s">
        <v>923</v>
      </c>
      <c r="C117" s="139">
        <v>98600</v>
      </c>
    </row>
    <row r="118" spans="1:3" ht="30" customHeight="1" x14ac:dyDescent="0.25">
      <c r="A118" s="138" t="s">
        <v>924</v>
      </c>
      <c r="B118" s="138" t="s">
        <v>925</v>
      </c>
      <c r="C118" s="139">
        <v>35363091</v>
      </c>
    </row>
    <row r="119" spans="1:3" ht="30" customHeight="1" x14ac:dyDescent="0.25">
      <c r="A119" s="138" t="s">
        <v>926</v>
      </c>
      <c r="B119" s="138" t="s">
        <v>927</v>
      </c>
      <c r="C119" s="139">
        <v>10000000</v>
      </c>
    </row>
    <row r="120" spans="1:3" ht="30" customHeight="1" x14ac:dyDescent="0.25">
      <c r="A120" s="138" t="s">
        <v>928</v>
      </c>
      <c r="B120" s="138" t="s">
        <v>929</v>
      </c>
      <c r="C120" s="139">
        <v>1785577</v>
      </c>
    </row>
    <row r="121" spans="1:3" ht="30" customHeight="1" x14ac:dyDescent="0.25">
      <c r="A121" s="238" t="s">
        <v>803</v>
      </c>
      <c r="B121" s="237"/>
      <c r="C121" s="140">
        <v>97412673</v>
      </c>
    </row>
    <row r="122" spans="1:3" ht="30" customHeight="1" x14ac:dyDescent="0.25">
      <c r="A122" s="138" t="s">
        <v>930</v>
      </c>
      <c r="B122" s="138" t="s">
        <v>931</v>
      </c>
      <c r="C122" s="139">
        <v>745359</v>
      </c>
    </row>
    <row r="123" spans="1:3" ht="30" customHeight="1" x14ac:dyDescent="0.25">
      <c r="A123" s="138" t="s">
        <v>932</v>
      </c>
      <c r="B123" s="138" t="s">
        <v>933</v>
      </c>
      <c r="C123" s="139">
        <v>1514944</v>
      </c>
    </row>
    <row r="124" spans="1:3" ht="30" customHeight="1" x14ac:dyDescent="0.25">
      <c r="A124" s="238" t="s">
        <v>878</v>
      </c>
      <c r="B124" s="237"/>
      <c r="C124" s="140">
        <v>2260303</v>
      </c>
    </row>
    <row r="125" spans="1:3" ht="30" customHeight="1" x14ac:dyDescent="0.25">
      <c r="A125" s="239" t="s">
        <v>879</v>
      </c>
      <c r="B125" s="237"/>
      <c r="C125" s="141">
        <v>99672976</v>
      </c>
    </row>
    <row r="126" spans="1:3" ht="30" customHeight="1" x14ac:dyDescent="0.25">
      <c r="A126" s="236" t="s">
        <v>803</v>
      </c>
      <c r="B126" s="237"/>
      <c r="C126" s="142">
        <v>97412673</v>
      </c>
    </row>
    <row r="127" spans="1:3" ht="30" customHeight="1" x14ac:dyDescent="0.25">
      <c r="A127" s="236" t="s">
        <v>878</v>
      </c>
      <c r="B127" s="237"/>
      <c r="C127" s="142">
        <v>2260303</v>
      </c>
    </row>
    <row r="128" spans="1:3" ht="30" customHeight="1" x14ac:dyDescent="0.25">
      <c r="A128" s="235" t="s">
        <v>934</v>
      </c>
      <c r="B128" s="228"/>
      <c r="C128" s="228"/>
    </row>
    <row r="129" spans="1:3" ht="30" customHeight="1" x14ac:dyDescent="0.25">
      <c r="A129" s="136" t="s">
        <v>790</v>
      </c>
      <c r="B129" s="136" t="s">
        <v>791</v>
      </c>
      <c r="C129" s="136" t="s">
        <v>227</v>
      </c>
    </row>
    <row r="130" spans="1:3" ht="30" customHeight="1" x14ac:dyDescent="0.25">
      <c r="A130" s="236" t="s">
        <v>792</v>
      </c>
      <c r="B130" s="237"/>
      <c r="C130" s="237"/>
    </row>
    <row r="131" spans="1:3" ht="30" customHeight="1" x14ac:dyDescent="0.25">
      <c r="A131" s="138" t="s">
        <v>793</v>
      </c>
      <c r="B131" s="138" t="s">
        <v>794</v>
      </c>
      <c r="C131" s="139">
        <v>824748</v>
      </c>
    </row>
    <row r="132" spans="1:3" ht="30" customHeight="1" x14ac:dyDescent="0.25">
      <c r="A132" s="138" t="s">
        <v>935</v>
      </c>
      <c r="B132" s="138" t="s">
        <v>936</v>
      </c>
      <c r="C132" s="139">
        <v>39478000</v>
      </c>
    </row>
    <row r="133" spans="1:3" ht="30" customHeight="1" x14ac:dyDescent="0.25">
      <c r="A133" s="238" t="s">
        <v>803</v>
      </c>
      <c r="B133" s="237"/>
      <c r="C133" s="140">
        <v>40302748</v>
      </c>
    </row>
    <row r="134" spans="1:3" ht="30" customHeight="1" x14ac:dyDescent="0.25">
      <c r="A134" s="138" t="s">
        <v>937</v>
      </c>
      <c r="B134" s="138" t="s">
        <v>938</v>
      </c>
      <c r="C134" s="139">
        <v>844764</v>
      </c>
    </row>
    <row r="135" spans="1:3" ht="30" customHeight="1" x14ac:dyDescent="0.25">
      <c r="A135" s="138" t="s">
        <v>939</v>
      </c>
      <c r="B135" s="138" t="s">
        <v>940</v>
      </c>
      <c r="C135" s="139">
        <v>508020</v>
      </c>
    </row>
    <row r="136" spans="1:3" ht="30" customHeight="1" x14ac:dyDescent="0.25">
      <c r="A136" s="138" t="s">
        <v>941</v>
      </c>
      <c r="B136" s="138" t="s">
        <v>942</v>
      </c>
      <c r="C136" s="139">
        <v>27572466</v>
      </c>
    </row>
    <row r="137" spans="1:3" ht="30" customHeight="1" x14ac:dyDescent="0.25">
      <c r="A137" s="138" t="s">
        <v>943</v>
      </c>
      <c r="B137" s="138" t="s">
        <v>944</v>
      </c>
      <c r="C137" s="139">
        <v>530400</v>
      </c>
    </row>
    <row r="138" spans="1:3" ht="30" customHeight="1" x14ac:dyDescent="0.25">
      <c r="A138" s="238" t="s">
        <v>878</v>
      </c>
      <c r="B138" s="237"/>
      <c r="C138" s="140">
        <v>29455650</v>
      </c>
    </row>
    <row r="139" spans="1:3" ht="30" customHeight="1" x14ac:dyDescent="0.25">
      <c r="A139" s="239" t="s">
        <v>879</v>
      </c>
      <c r="B139" s="237"/>
      <c r="C139" s="141">
        <v>69758398</v>
      </c>
    </row>
    <row r="140" spans="1:3" ht="30" customHeight="1" x14ac:dyDescent="0.25">
      <c r="A140" s="236" t="s">
        <v>803</v>
      </c>
      <c r="B140" s="237"/>
      <c r="C140" s="142">
        <v>40302748</v>
      </c>
    </row>
    <row r="141" spans="1:3" ht="30" customHeight="1" x14ac:dyDescent="0.25">
      <c r="A141" s="236" t="s">
        <v>878</v>
      </c>
      <c r="B141" s="237"/>
      <c r="C141" s="142">
        <v>29455650</v>
      </c>
    </row>
    <row r="142" spans="1:3" ht="30" customHeight="1" x14ac:dyDescent="0.25">
      <c r="A142" s="235" t="s">
        <v>945</v>
      </c>
      <c r="B142" s="228"/>
      <c r="C142" s="228"/>
    </row>
    <row r="143" spans="1:3" ht="30" customHeight="1" x14ac:dyDescent="0.25">
      <c r="A143" s="136" t="s">
        <v>790</v>
      </c>
      <c r="B143" s="136" t="s">
        <v>791</v>
      </c>
      <c r="C143" s="136" t="s">
        <v>227</v>
      </c>
    </row>
    <row r="144" spans="1:3" ht="30" customHeight="1" x14ac:dyDescent="0.25">
      <c r="A144" s="236" t="s">
        <v>792</v>
      </c>
      <c r="B144" s="237"/>
      <c r="C144" s="237"/>
    </row>
    <row r="145" spans="1:3" ht="30" customHeight="1" x14ac:dyDescent="0.25">
      <c r="A145" s="138" t="s">
        <v>946</v>
      </c>
      <c r="B145" s="138" t="s">
        <v>947</v>
      </c>
      <c r="C145" s="139">
        <v>139452</v>
      </c>
    </row>
    <row r="146" spans="1:3" ht="30" customHeight="1" x14ac:dyDescent="0.25">
      <c r="A146" s="138" t="s">
        <v>832</v>
      </c>
      <c r="B146" s="138" t="s">
        <v>833</v>
      </c>
      <c r="C146" s="139">
        <v>635485</v>
      </c>
    </row>
    <row r="147" spans="1:3" ht="30" customHeight="1" x14ac:dyDescent="0.25">
      <c r="A147" s="138" t="s">
        <v>866</v>
      </c>
      <c r="B147" s="138" t="s">
        <v>867</v>
      </c>
      <c r="C147" s="139">
        <v>209233</v>
      </c>
    </row>
    <row r="148" spans="1:3" ht="30" customHeight="1" x14ac:dyDescent="0.25">
      <c r="A148" s="238" t="s">
        <v>878</v>
      </c>
      <c r="B148" s="237"/>
      <c r="C148" s="140">
        <v>984170</v>
      </c>
    </row>
    <row r="149" spans="1:3" ht="30" customHeight="1" x14ac:dyDescent="0.25">
      <c r="A149" s="239" t="s">
        <v>879</v>
      </c>
      <c r="B149" s="237"/>
      <c r="C149" s="141">
        <v>984170</v>
      </c>
    </row>
    <row r="150" spans="1:3" ht="30" customHeight="1" x14ac:dyDescent="0.25">
      <c r="A150" s="236" t="s">
        <v>803</v>
      </c>
      <c r="B150" s="237"/>
      <c r="C150" s="142">
        <v>0</v>
      </c>
    </row>
    <row r="151" spans="1:3" ht="30" customHeight="1" x14ac:dyDescent="0.25">
      <c r="A151" s="236" t="s">
        <v>878</v>
      </c>
      <c r="B151" s="237"/>
      <c r="C151" s="142">
        <v>984170</v>
      </c>
    </row>
    <row r="152" spans="1:3" ht="30" customHeight="1" x14ac:dyDescent="0.25">
      <c r="A152" s="235" t="s">
        <v>948</v>
      </c>
      <c r="B152" s="228"/>
      <c r="C152" s="228"/>
    </row>
    <row r="153" spans="1:3" ht="30" customHeight="1" x14ac:dyDescent="0.25">
      <c r="A153" s="136" t="s">
        <v>790</v>
      </c>
      <c r="B153" s="136" t="s">
        <v>791</v>
      </c>
      <c r="C153" s="136" t="s">
        <v>227</v>
      </c>
    </row>
    <row r="154" spans="1:3" ht="30" customHeight="1" x14ac:dyDescent="0.25">
      <c r="A154" s="236" t="s">
        <v>792</v>
      </c>
      <c r="B154" s="237"/>
      <c r="C154" s="237"/>
    </row>
    <row r="155" spans="1:3" ht="30" customHeight="1" x14ac:dyDescent="0.25">
      <c r="A155" s="138" t="s">
        <v>949</v>
      </c>
      <c r="B155" s="138" t="s">
        <v>950</v>
      </c>
      <c r="C155" s="139">
        <v>16280488</v>
      </c>
    </row>
    <row r="156" spans="1:3" ht="30" customHeight="1" x14ac:dyDescent="0.25">
      <c r="A156" s="238" t="s">
        <v>803</v>
      </c>
      <c r="B156" s="237"/>
      <c r="C156" s="140">
        <v>16280488</v>
      </c>
    </row>
    <row r="157" spans="1:3" ht="30" customHeight="1" x14ac:dyDescent="0.25">
      <c r="A157" s="138" t="s">
        <v>804</v>
      </c>
      <c r="B157" s="138" t="s">
        <v>805</v>
      </c>
      <c r="C157" s="139">
        <v>0</v>
      </c>
    </row>
    <row r="158" spans="1:3" ht="30" customHeight="1" x14ac:dyDescent="0.25">
      <c r="A158" s="138" t="s">
        <v>951</v>
      </c>
      <c r="B158" s="138" t="s">
        <v>952</v>
      </c>
      <c r="C158" s="139">
        <v>9783195</v>
      </c>
    </row>
    <row r="159" spans="1:3" ht="30" customHeight="1" x14ac:dyDescent="0.25">
      <c r="A159" s="138" t="s">
        <v>810</v>
      </c>
      <c r="B159" s="138" t="s">
        <v>811</v>
      </c>
      <c r="C159" s="139">
        <v>1402500</v>
      </c>
    </row>
    <row r="160" spans="1:3" ht="30" customHeight="1" x14ac:dyDescent="0.25">
      <c r="A160" s="138" t="s">
        <v>953</v>
      </c>
      <c r="B160" s="138" t="s">
        <v>954</v>
      </c>
      <c r="C160" s="139">
        <v>1505</v>
      </c>
    </row>
    <row r="161" spans="1:3" ht="30" customHeight="1" x14ac:dyDescent="0.25">
      <c r="A161" s="138" t="s">
        <v>955</v>
      </c>
      <c r="B161" s="138" t="s">
        <v>956</v>
      </c>
      <c r="C161" s="139">
        <v>149916</v>
      </c>
    </row>
    <row r="162" spans="1:3" ht="30" customHeight="1" x14ac:dyDescent="0.25">
      <c r="A162" s="138" t="s">
        <v>818</v>
      </c>
      <c r="B162" s="138" t="s">
        <v>819</v>
      </c>
      <c r="C162" s="139">
        <v>1532264</v>
      </c>
    </row>
    <row r="163" spans="1:3" ht="30" customHeight="1" x14ac:dyDescent="0.25">
      <c r="A163" s="138" t="s">
        <v>820</v>
      </c>
      <c r="B163" s="138" t="s">
        <v>821</v>
      </c>
      <c r="C163" s="139">
        <v>90504</v>
      </c>
    </row>
    <row r="164" spans="1:3" ht="30" customHeight="1" x14ac:dyDescent="0.25">
      <c r="A164" s="138" t="s">
        <v>957</v>
      </c>
      <c r="B164" s="138" t="s">
        <v>958</v>
      </c>
      <c r="C164" s="139">
        <v>212700</v>
      </c>
    </row>
    <row r="165" spans="1:3" ht="30" customHeight="1" x14ac:dyDescent="0.25">
      <c r="A165" s="138" t="s">
        <v>822</v>
      </c>
      <c r="B165" s="138" t="s">
        <v>823</v>
      </c>
      <c r="C165" s="139">
        <v>94044</v>
      </c>
    </row>
    <row r="166" spans="1:3" ht="30" customHeight="1" x14ac:dyDescent="0.25">
      <c r="A166" s="138" t="s">
        <v>946</v>
      </c>
      <c r="B166" s="138" t="s">
        <v>947</v>
      </c>
      <c r="C166" s="139">
        <v>199897</v>
      </c>
    </row>
    <row r="167" spans="1:3" ht="30" customHeight="1" x14ac:dyDescent="0.25">
      <c r="A167" s="138" t="s">
        <v>832</v>
      </c>
      <c r="B167" s="138" t="s">
        <v>833</v>
      </c>
      <c r="C167" s="139">
        <v>1811261</v>
      </c>
    </row>
    <row r="168" spans="1:3" ht="30" customHeight="1" x14ac:dyDescent="0.25">
      <c r="A168" s="138" t="s">
        <v>883</v>
      </c>
      <c r="B168" s="138" t="s">
        <v>884</v>
      </c>
      <c r="C168" s="139">
        <v>35339</v>
      </c>
    </row>
    <row r="169" spans="1:3" ht="30" customHeight="1" x14ac:dyDescent="0.25">
      <c r="A169" s="138" t="s">
        <v>866</v>
      </c>
      <c r="B169" s="138" t="s">
        <v>867</v>
      </c>
      <c r="C169" s="139">
        <v>552557</v>
      </c>
    </row>
    <row r="170" spans="1:3" ht="30" customHeight="1" x14ac:dyDescent="0.25">
      <c r="A170" s="138" t="s">
        <v>872</v>
      </c>
      <c r="B170" s="138" t="s">
        <v>873</v>
      </c>
      <c r="C170" s="139">
        <v>156693</v>
      </c>
    </row>
    <row r="171" spans="1:3" ht="30" customHeight="1" x14ac:dyDescent="0.25">
      <c r="A171" s="138" t="s">
        <v>874</v>
      </c>
      <c r="B171" s="138" t="s">
        <v>875</v>
      </c>
      <c r="C171" s="139">
        <v>42307</v>
      </c>
    </row>
    <row r="172" spans="1:3" ht="30" customHeight="1" x14ac:dyDescent="0.25">
      <c r="A172" s="238" t="s">
        <v>878</v>
      </c>
      <c r="B172" s="237"/>
      <c r="C172" s="140">
        <v>16064682</v>
      </c>
    </row>
    <row r="173" spans="1:3" ht="30" customHeight="1" x14ac:dyDescent="0.25">
      <c r="A173" s="239" t="s">
        <v>879</v>
      </c>
      <c r="B173" s="237"/>
      <c r="C173" s="141">
        <v>32345170</v>
      </c>
    </row>
    <row r="174" spans="1:3" ht="30" customHeight="1" x14ac:dyDescent="0.25">
      <c r="A174" s="236" t="s">
        <v>803</v>
      </c>
      <c r="B174" s="237"/>
      <c r="C174" s="142">
        <v>16280488</v>
      </c>
    </row>
    <row r="175" spans="1:3" ht="30" customHeight="1" x14ac:dyDescent="0.25">
      <c r="A175" s="236" t="s">
        <v>878</v>
      </c>
      <c r="B175" s="237"/>
      <c r="C175" s="142">
        <v>16064682</v>
      </c>
    </row>
    <row r="176" spans="1:3" ht="30" customHeight="1" x14ac:dyDescent="0.25">
      <c r="A176" s="235" t="s">
        <v>959</v>
      </c>
      <c r="B176" s="228"/>
      <c r="C176" s="228"/>
    </row>
    <row r="177" spans="1:3" ht="30" customHeight="1" x14ac:dyDescent="0.25">
      <c r="A177" s="136" t="s">
        <v>790</v>
      </c>
      <c r="B177" s="136" t="s">
        <v>791</v>
      </c>
      <c r="C177" s="136" t="s">
        <v>227</v>
      </c>
    </row>
    <row r="178" spans="1:3" ht="30" customHeight="1" x14ac:dyDescent="0.25">
      <c r="A178" s="236" t="s">
        <v>792</v>
      </c>
      <c r="B178" s="237"/>
      <c r="C178" s="237"/>
    </row>
    <row r="179" spans="1:3" ht="30" customHeight="1" x14ac:dyDescent="0.25">
      <c r="A179" s="138" t="s">
        <v>832</v>
      </c>
      <c r="B179" s="138" t="s">
        <v>833</v>
      </c>
      <c r="C179" s="139">
        <v>47577</v>
      </c>
    </row>
    <row r="180" spans="1:3" ht="30" customHeight="1" x14ac:dyDescent="0.25">
      <c r="A180" s="138" t="s">
        <v>862</v>
      </c>
      <c r="B180" s="138" t="s">
        <v>863</v>
      </c>
      <c r="C180" s="139">
        <v>27000</v>
      </c>
    </row>
    <row r="181" spans="1:3" ht="30" customHeight="1" x14ac:dyDescent="0.25">
      <c r="A181" s="138" t="s">
        <v>866</v>
      </c>
      <c r="B181" s="138" t="s">
        <v>867</v>
      </c>
      <c r="C181" s="139">
        <v>20136</v>
      </c>
    </row>
    <row r="182" spans="1:3" ht="30" customHeight="1" x14ac:dyDescent="0.25">
      <c r="A182" s="238" t="s">
        <v>878</v>
      </c>
      <c r="B182" s="237"/>
      <c r="C182" s="140">
        <v>94713</v>
      </c>
    </row>
    <row r="183" spans="1:3" ht="30" customHeight="1" x14ac:dyDescent="0.25">
      <c r="A183" s="239" t="s">
        <v>879</v>
      </c>
      <c r="B183" s="237"/>
      <c r="C183" s="141">
        <v>94713</v>
      </c>
    </row>
    <row r="184" spans="1:3" ht="30" customHeight="1" x14ac:dyDescent="0.25">
      <c r="A184" s="236" t="s">
        <v>803</v>
      </c>
      <c r="B184" s="237"/>
      <c r="C184" s="142">
        <v>0</v>
      </c>
    </row>
    <row r="185" spans="1:3" ht="30" customHeight="1" x14ac:dyDescent="0.25">
      <c r="A185" s="236" t="s">
        <v>878</v>
      </c>
      <c r="B185" s="237"/>
      <c r="C185" s="142">
        <v>94713</v>
      </c>
    </row>
    <row r="186" spans="1:3" ht="30" customHeight="1" x14ac:dyDescent="0.25">
      <c r="A186" s="235" t="s">
        <v>960</v>
      </c>
      <c r="B186" s="228"/>
      <c r="C186" s="228"/>
    </row>
    <row r="187" spans="1:3" ht="30" customHeight="1" x14ac:dyDescent="0.25">
      <c r="A187" s="136" t="s">
        <v>790</v>
      </c>
      <c r="B187" s="136" t="s">
        <v>791</v>
      </c>
      <c r="C187" s="136" t="s">
        <v>227</v>
      </c>
    </row>
    <row r="188" spans="1:3" ht="30" customHeight="1" x14ac:dyDescent="0.25">
      <c r="A188" s="236" t="s">
        <v>792</v>
      </c>
      <c r="B188" s="237"/>
      <c r="C188" s="237"/>
    </row>
    <row r="189" spans="1:3" ht="30" customHeight="1" x14ac:dyDescent="0.25">
      <c r="A189" s="138" t="s">
        <v>883</v>
      </c>
      <c r="B189" s="138" t="s">
        <v>884</v>
      </c>
      <c r="C189" s="139">
        <v>51840</v>
      </c>
    </row>
    <row r="190" spans="1:3" ht="30" customHeight="1" x14ac:dyDescent="0.25">
      <c r="A190" s="138" t="s">
        <v>866</v>
      </c>
      <c r="B190" s="138" t="s">
        <v>885</v>
      </c>
      <c r="C190" s="139">
        <v>13996</v>
      </c>
    </row>
    <row r="191" spans="1:3" ht="30" customHeight="1" x14ac:dyDescent="0.25">
      <c r="A191" s="238" t="s">
        <v>878</v>
      </c>
      <c r="B191" s="237"/>
      <c r="C191" s="140">
        <v>65836</v>
      </c>
    </row>
    <row r="192" spans="1:3" ht="30" customHeight="1" x14ac:dyDescent="0.25">
      <c r="A192" s="239" t="s">
        <v>879</v>
      </c>
      <c r="B192" s="237"/>
      <c r="C192" s="141">
        <v>65836</v>
      </c>
    </row>
    <row r="193" spans="1:3" ht="30" customHeight="1" x14ac:dyDescent="0.25">
      <c r="A193" s="236" t="s">
        <v>803</v>
      </c>
      <c r="B193" s="237"/>
      <c r="C193" s="142">
        <v>0</v>
      </c>
    </row>
    <row r="194" spans="1:3" ht="30" customHeight="1" x14ac:dyDescent="0.25">
      <c r="A194" s="236" t="s">
        <v>878</v>
      </c>
      <c r="B194" s="237"/>
      <c r="C194" s="142">
        <v>65836</v>
      </c>
    </row>
    <row r="195" spans="1:3" ht="30" customHeight="1" x14ac:dyDescent="0.25">
      <c r="A195" s="235" t="s">
        <v>961</v>
      </c>
      <c r="B195" s="228"/>
      <c r="C195" s="228"/>
    </row>
    <row r="196" spans="1:3" ht="30" customHeight="1" x14ac:dyDescent="0.25">
      <c r="A196" s="136" t="s">
        <v>790</v>
      </c>
      <c r="B196" s="136" t="s">
        <v>791</v>
      </c>
      <c r="C196" s="136" t="s">
        <v>227</v>
      </c>
    </row>
    <row r="197" spans="1:3" ht="30" customHeight="1" x14ac:dyDescent="0.25">
      <c r="A197" s="236" t="s">
        <v>792</v>
      </c>
      <c r="B197" s="237"/>
      <c r="C197" s="237"/>
    </row>
    <row r="198" spans="1:3" ht="30" customHeight="1" x14ac:dyDescent="0.25">
      <c r="A198" s="138" t="s">
        <v>887</v>
      </c>
      <c r="B198" s="138" t="s">
        <v>962</v>
      </c>
      <c r="C198" s="139">
        <v>1050</v>
      </c>
    </row>
    <row r="199" spans="1:3" ht="30" customHeight="1" x14ac:dyDescent="0.25">
      <c r="A199" s="238" t="s">
        <v>803</v>
      </c>
      <c r="B199" s="237"/>
      <c r="C199" s="140">
        <v>1050</v>
      </c>
    </row>
    <row r="200" spans="1:3" ht="30" customHeight="1" x14ac:dyDescent="0.25">
      <c r="A200" s="138" t="s">
        <v>883</v>
      </c>
      <c r="B200" s="138" t="s">
        <v>884</v>
      </c>
      <c r="C200" s="139">
        <v>1944000</v>
      </c>
    </row>
    <row r="201" spans="1:3" ht="30" customHeight="1" x14ac:dyDescent="0.25">
      <c r="A201" s="138" t="s">
        <v>866</v>
      </c>
      <c r="B201" s="138" t="s">
        <v>885</v>
      </c>
      <c r="C201" s="139">
        <v>524880</v>
      </c>
    </row>
    <row r="202" spans="1:3" ht="30" customHeight="1" x14ac:dyDescent="0.25">
      <c r="A202" s="238" t="s">
        <v>878</v>
      </c>
      <c r="B202" s="237"/>
      <c r="C202" s="140">
        <v>2468880</v>
      </c>
    </row>
    <row r="203" spans="1:3" ht="30" customHeight="1" x14ac:dyDescent="0.25">
      <c r="A203" s="239" t="s">
        <v>879</v>
      </c>
      <c r="B203" s="237"/>
      <c r="C203" s="141">
        <v>2469930</v>
      </c>
    </row>
    <row r="204" spans="1:3" ht="30" customHeight="1" x14ac:dyDescent="0.25">
      <c r="A204" s="236" t="s">
        <v>803</v>
      </c>
      <c r="B204" s="237"/>
      <c r="C204" s="142">
        <v>1050</v>
      </c>
    </row>
    <row r="205" spans="1:3" ht="30" customHeight="1" x14ac:dyDescent="0.25">
      <c r="A205" s="236" t="s">
        <v>878</v>
      </c>
      <c r="B205" s="237"/>
      <c r="C205" s="142">
        <v>2468880</v>
      </c>
    </row>
    <row r="206" spans="1:3" ht="30" customHeight="1" x14ac:dyDescent="0.25">
      <c r="A206" s="235" t="s">
        <v>963</v>
      </c>
      <c r="B206" s="228"/>
      <c r="C206" s="228"/>
    </row>
    <row r="207" spans="1:3" ht="30" customHeight="1" x14ac:dyDescent="0.25">
      <c r="A207" s="136" t="s">
        <v>790</v>
      </c>
      <c r="B207" s="136" t="s">
        <v>791</v>
      </c>
      <c r="C207" s="136" t="s">
        <v>227</v>
      </c>
    </row>
    <row r="208" spans="1:3" ht="30" customHeight="1" x14ac:dyDescent="0.25">
      <c r="A208" s="236" t="s">
        <v>792</v>
      </c>
      <c r="B208" s="237"/>
      <c r="C208" s="237"/>
    </row>
    <row r="209" spans="1:3" ht="30" customHeight="1" x14ac:dyDescent="0.25">
      <c r="A209" s="138" t="s">
        <v>964</v>
      </c>
      <c r="B209" s="138" t="s">
        <v>965</v>
      </c>
      <c r="C209" s="139">
        <v>0</v>
      </c>
    </row>
    <row r="210" spans="1:3" ht="30" customHeight="1" x14ac:dyDescent="0.25">
      <c r="A210" s="138" t="s">
        <v>966</v>
      </c>
      <c r="B210" s="138" t="s">
        <v>967</v>
      </c>
      <c r="C210" s="139">
        <v>0</v>
      </c>
    </row>
    <row r="211" spans="1:3" ht="30" customHeight="1" x14ac:dyDescent="0.25">
      <c r="A211" s="238" t="s">
        <v>878</v>
      </c>
      <c r="B211" s="237"/>
      <c r="C211" s="140">
        <v>0</v>
      </c>
    </row>
    <row r="212" spans="1:3" ht="30" customHeight="1" x14ac:dyDescent="0.25">
      <c r="A212" s="239" t="s">
        <v>879</v>
      </c>
      <c r="B212" s="237"/>
      <c r="C212" s="141">
        <v>0</v>
      </c>
    </row>
    <row r="213" spans="1:3" ht="30" customHeight="1" x14ac:dyDescent="0.25">
      <c r="A213" s="236" t="s">
        <v>803</v>
      </c>
      <c r="B213" s="237"/>
      <c r="C213" s="142">
        <v>0</v>
      </c>
    </row>
    <row r="214" spans="1:3" ht="30" customHeight="1" x14ac:dyDescent="0.25">
      <c r="A214" s="236" t="s">
        <v>878</v>
      </c>
      <c r="B214" s="237"/>
      <c r="C214" s="142">
        <v>0</v>
      </c>
    </row>
    <row r="215" spans="1:3" ht="30" customHeight="1" x14ac:dyDescent="0.25">
      <c r="A215" s="235" t="s">
        <v>968</v>
      </c>
      <c r="B215" s="228"/>
      <c r="C215" s="228"/>
    </row>
    <row r="216" spans="1:3" ht="30" customHeight="1" x14ac:dyDescent="0.25">
      <c r="A216" s="136" t="s">
        <v>790</v>
      </c>
      <c r="B216" s="136" t="s">
        <v>791</v>
      </c>
      <c r="C216" s="136" t="s">
        <v>227</v>
      </c>
    </row>
    <row r="217" spans="1:3" ht="30" customHeight="1" x14ac:dyDescent="0.25">
      <c r="A217" s="236" t="s">
        <v>792</v>
      </c>
      <c r="B217" s="237"/>
      <c r="C217" s="237"/>
    </row>
    <row r="218" spans="1:3" ht="30" customHeight="1" x14ac:dyDescent="0.25">
      <c r="A218" s="138" t="s">
        <v>891</v>
      </c>
      <c r="B218" s="138" t="s">
        <v>906</v>
      </c>
      <c r="C218" s="139">
        <v>10934406</v>
      </c>
    </row>
    <row r="219" spans="1:3" ht="30" customHeight="1" x14ac:dyDescent="0.25">
      <c r="A219" s="138" t="s">
        <v>795</v>
      </c>
      <c r="B219" s="138" t="s">
        <v>969</v>
      </c>
      <c r="C219" s="139">
        <v>2712190</v>
      </c>
    </row>
    <row r="220" spans="1:3" ht="30" customHeight="1" x14ac:dyDescent="0.25">
      <c r="A220" s="238" t="s">
        <v>803</v>
      </c>
      <c r="B220" s="237"/>
      <c r="C220" s="140">
        <v>13646596</v>
      </c>
    </row>
    <row r="221" spans="1:3" ht="30" customHeight="1" x14ac:dyDescent="0.25">
      <c r="A221" s="138" t="s">
        <v>897</v>
      </c>
      <c r="B221" s="138" t="s">
        <v>898</v>
      </c>
      <c r="C221" s="139">
        <v>1106000</v>
      </c>
    </row>
    <row r="222" spans="1:3" ht="30" customHeight="1" x14ac:dyDescent="0.25">
      <c r="A222" s="138" t="s">
        <v>939</v>
      </c>
      <c r="B222" s="138" t="s">
        <v>940</v>
      </c>
      <c r="C222" s="139">
        <v>1645000</v>
      </c>
    </row>
    <row r="223" spans="1:3" ht="30" customHeight="1" x14ac:dyDescent="0.25">
      <c r="A223" s="238" t="s">
        <v>878</v>
      </c>
      <c r="B223" s="237"/>
      <c r="C223" s="140">
        <v>2751000</v>
      </c>
    </row>
    <row r="224" spans="1:3" ht="30" customHeight="1" x14ac:dyDescent="0.25">
      <c r="A224" s="239" t="s">
        <v>879</v>
      </c>
      <c r="B224" s="237"/>
      <c r="C224" s="141">
        <v>16397596</v>
      </c>
    </row>
    <row r="225" spans="1:3" ht="30" customHeight="1" x14ac:dyDescent="0.25">
      <c r="A225" s="236" t="s">
        <v>803</v>
      </c>
      <c r="B225" s="237"/>
      <c r="C225" s="142">
        <v>13646596</v>
      </c>
    </row>
    <row r="226" spans="1:3" ht="30" customHeight="1" x14ac:dyDescent="0.25">
      <c r="A226" s="236" t="s">
        <v>878</v>
      </c>
      <c r="B226" s="237"/>
      <c r="C226" s="142">
        <v>2751000</v>
      </c>
    </row>
    <row r="227" spans="1:3" ht="30" customHeight="1" x14ac:dyDescent="0.25">
      <c r="A227" s="235" t="s">
        <v>970</v>
      </c>
      <c r="B227" s="228"/>
      <c r="C227" s="228"/>
    </row>
    <row r="228" spans="1:3" ht="30" customHeight="1" x14ac:dyDescent="0.25">
      <c r="A228" s="136" t="s">
        <v>790</v>
      </c>
      <c r="B228" s="136" t="s">
        <v>791</v>
      </c>
      <c r="C228" s="136" t="s">
        <v>227</v>
      </c>
    </row>
    <row r="229" spans="1:3" ht="30" customHeight="1" x14ac:dyDescent="0.25">
      <c r="A229" s="236" t="s">
        <v>792</v>
      </c>
      <c r="B229" s="237"/>
      <c r="C229" s="237"/>
    </row>
    <row r="230" spans="1:3" ht="30" customHeight="1" x14ac:dyDescent="0.25">
      <c r="A230" s="138" t="s">
        <v>840</v>
      </c>
      <c r="B230" s="138" t="s">
        <v>841</v>
      </c>
      <c r="C230" s="139">
        <v>2286963</v>
      </c>
    </row>
    <row r="231" spans="1:3" ht="30" customHeight="1" x14ac:dyDescent="0.25">
      <c r="A231" s="138" t="s">
        <v>866</v>
      </c>
      <c r="B231" s="138" t="s">
        <v>867</v>
      </c>
      <c r="C231" s="139">
        <v>574220</v>
      </c>
    </row>
    <row r="232" spans="1:3" ht="30" customHeight="1" x14ac:dyDescent="0.25">
      <c r="A232" s="138" t="s">
        <v>971</v>
      </c>
      <c r="B232" s="138" t="s">
        <v>972</v>
      </c>
      <c r="C232" s="139">
        <v>4161</v>
      </c>
    </row>
    <row r="233" spans="1:3" ht="30" customHeight="1" x14ac:dyDescent="0.25">
      <c r="A233" s="238" t="s">
        <v>878</v>
      </c>
      <c r="B233" s="237"/>
      <c r="C233" s="140">
        <v>2865344</v>
      </c>
    </row>
    <row r="234" spans="1:3" ht="30" customHeight="1" x14ac:dyDescent="0.25">
      <c r="A234" s="239" t="s">
        <v>879</v>
      </c>
      <c r="B234" s="237"/>
      <c r="C234" s="141">
        <v>2865344</v>
      </c>
    </row>
    <row r="235" spans="1:3" ht="30" customHeight="1" x14ac:dyDescent="0.25">
      <c r="A235" s="236" t="s">
        <v>803</v>
      </c>
      <c r="B235" s="237"/>
      <c r="C235" s="142">
        <v>0</v>
      </c>
    </row>
    <row r="236" spans="1:3" ht="30" customHeight="1" x14ac:dyDescent="0.25">
      <c r="A236" s="236" t="s">
        <v>878</v>
      </c>
      <c r="B236" s="237"/>
      <c r="C236" s="142">
        <v>2865344</v>
      </c>
    </row>
    <row r="237" spans="1:3" ht="30" customHeight="1" x14ac:dyDescent="0.25">
      <c r="A237" s="235" t="s">
        <v>973</v>
      </c>
      <c r="B237" s="228"/>
      <c r="C237" s="228"/>
    </row>
    <row r="238" spans="1:3" ht="30" customHeight="1" x14ac:dyDescent="0.25">
      <c r="A238" s="136" t="s">
        <v>790</v>
      </c>
      <c r="B238" s="136" t="s">
        <v>791</v>
      </c>
      <c r="C238" s="136" t="s">
        <v>227</v>
      </c>
    </row>
    <row r="239" spans="1:3" ht="30" customHeight="1" x14ac:dyDescent="0.25">
      <c r="A239" s="236" t="s">
        <v>792</v>
      </c>
      <c r="B239" s="237"/>
      <c r="C239" s="237"/>
    </row>
    <row r="240" spans="1:3" ht="30" customHeight="1" x14ac:dyDescent="0.25">
      <c r="A240" s="138" t="s">
        <v>806</v>
      </c>
      <c r="B240" s="138" t="s">
        <v>807</v>
      </c>
      <c r="C240" s="139">
        <v>0</v>
      </c>
    </row>
    <row r="241" spans="1:3" ht="30" customHeight="1" x14ac:dyDescent="0.25">
      <c r="A241" s="138" t="s">
        <v>818</v>
      </c>
      <c r="B241" s="138" t="s">
        <v>974</v>
      </c>
      <c r="C241" s="139">
        <v>0</v>
      </c>
    </row>
    <row r="242" spans="1:3" ht="30" customHeight="1" x14ac:dyDescent="0.25">
      <c r="A242" s="138" t="s">
        <v>830</v>
      </c>
      <c r="B242" s="138" t="s">
        <v>831</v>
      </c>
      <c r="C242" s="139">
        <v>110512</v>
      </c>
    </row>
    <row r="243" spans="1:3" ht="30" customHeight="1" x14ac:dyDescent="0.25">
      <c r="A243" s="138" t="s">
        <v>832</v>
      </c>
      <c r="B243" s="138" t="s">
        <v>833</v>
      </c>
      <c r="C243" s="139">
        <v>816281</v>
      </c>
    </row>
    <row r="244" spans="1:3" ht="30" customHeight="1" x14ac:dyDescent="0.25">
      <c r="A244" s="138" t="s">
        <v>840</v>
      </c>
      <c r="B244" s="138" t="s">
        <v>841</v>
      </c>
      <c r="C244" s="139">
        <v>30398</v>
      </c>
    </row>
    <row r="245" spans="1:3" ht="30" customHeight="1" x14ac:dyDescent="0.25">
      <c r="A245" s="138" t="s">
        <v>844</v>
      </c>
      <c r="B245" s="138" t="s">
        <v>845</v>
      </c>
      <c r="C245" s="139">
        <v>5100</v>
      </c>
    </row>
    <row r="246" spans="1:3" ht="30" customHeight="1" x14ac:dyDescent="0.25">
      <c r="A246" s="138" t="s">
        <v>856</v>
      </c>
      <c r="B246" s="138" t="s">
        <v>857</v>
      </c>
      <c r="C246" s="139">
        <v>5848</v>
      </c>
    </row>
    <row r="247" spans="1:3" ht="30" customHeight="1" x14ac:dyDescent="0.25">
      <c r="A247" s="138" t="s">
        <v>883</v>
      </c>
      <c r="B247" s="138" t="s">
        <v>884</v>
      </c>
      <c r="C247" s="139">
        <v>0</v>
      </c>
    </row>
    <row r="248" spans="1:3" ht="30" customHeight="1" x14ac:dyDescent="0.25">
      <c r="A248" s="138" t="s">
        <v>862</v>
      </c>
      <c r="B248" s="138" t="s">
        <v>863</v>
      </c>
      <c r="C248" s="139">
        <v>51961</v>
      </c>
    </row>
    <row r="249" spans="1:3" ht="30" customHeight="1" x14ac:dyDescent="0.25">
      <c r="A249" s="138" t="s">
        <v>866</v>
      </c>
      <c r="B249" s="138" t="s">
        <v>867</v>
      </c>
      <c r="C249" s="139">
        <v>258235</v>
      </c>
    </row>
    <row r="250" spans="1:3" ht="30" customHeight="1" x14ac:dyDescent="0.25">
      <c r="A250" s="138" t="s">
        <v>975</v>
      </c>
      <c r="B250" s="138" t="s">
        <v>976</v>
      </c>
      <c r="C250" s="139">
        <v>2032</v>
      </c>
    </row>
    <row r="251" spans="1:3" ht="30" customHeight="1" x14ac:dyDescent="0.25">
      <c r="A251" s="238" t="s">
        <v>878</v>
      </c>
      <c r="B251" s="237"/>
      <c r="C251" s="140">
        <v>1280367</v>
      </c>
    </row>
    <row r="252" spans="1:3" ht="30" customHeight="1" x14ac:dyDescent="0.25">
      <c r="A252" s="239" t="s">
        <v>879</v>
      </c>
      <c r="B252" s="237"/>
      <c r="C252" s="141">
        <v>1280367</v>
      </c>
    </row>
    <row r="253" spans="1:3" ht="30" customHeight="1" x14ac:dyDescent="0.25">
      <c r="A253" s="236" t="s">
        <v>803</v>
      </c>
      <c r="B253" s="237"/>
      <c r="C253" s="142">
        <v>0</v>
      </c>
    </row>
    <row r="254" spans="1:3" ht="30" customHeight="1" x14ac:dyDescent="0.25">
      <c r="A254" s="236" t="s">
        <v>878</v>
      </c>
      <c r="B254" s="237"/>
      <c r="C254" s="142">
        <v>1280367</v>
      </c>
    </row>
    <row r="255" spans="1:3" ht="30" customHeight="1" x14ac:dyDescent="0.25">
      <c r="A255" s="235" t="s">
        <v>977</v>
      </c>
      <c r="B255" s="228"/>
      <c r="C255" s="228"/>
    </row>
    <row r="256" spans="1:3" ht="30" customHeight="1" x14ac:dyDescent="0.25">
      <c r="A256" s="136" t="s">
        <v>790</v>
      </c>
      <c r="B256" s="136" t="s">
        <v>791</v>
      </c>
      <c r="C256" s="136" t="s">
        <v>227</v>
      </c>
    </row>
    <row r="257" spans="1:3" ht="30" customHeight="1" x14ac:dyDescent="0.25">
      <c r="A257" s="236" t="s">
        <v>792</v>
      </c>
      <c r="B257" s="237"/>
      <c r="C257" s="237"/>
    </row>
    <row r="258" spans="1:3" ht="30" customHeight="1" x14ac:dyDescent="0.25">
      <c r="A258" s="138" t="s">
        <v>804</v>
      </c>
      <c r="B258" s="138" t="s">
        <v>805</v>
      </c>
      <c r="C258" s="139">
        <v>0</v>
      </c>
    </row>
    <row r="259" spans="1:3" ht="30" customHeight="1" x14ac:dyDescent="0.25">
      <c r="A259" s="138" t="s">
        <v>806</v>
      </c>
      <c r="B259" s="138" t="s">
        <v>807</v>
      </c>
      <c r="C259" s="139">
        <v>111001</v>
      </c>
    </row>
    <row r="260" spans="1:3" ht="30" customHeight="1" x14ac:dyDescent="0.25">
      <c r="A260" s="138" t="s">
        <v>951</v>
      </c>
      <c r="B260" s="138" t="s">
        <v>952</v>
      </c>
      <c r="C260" s="139">
        <v>204688</v>
      </c>
    </row>
    <row r="261" spans="1:3" ht="30" customHeight="1" x14ac:dyDescent="0.25">
      <c r="A261" s="138" t="s">
        <v>978</v>
      </c>
      <c r="B261" s="138" t="s">
        <v>979</v>
      </c>
      <c r="C261" s="139">
        <v>77500</v>
      </c>
    </row>
    <row r="262" spans="1:3" ht="30" customHeight="1" x14ac:dyDescent="0.25">
      <c r="A262" s="138" t="s">
        <v>980</v>
      </c>
      <c r="B262" s="138" t="s">
        <v>981</v>
      </c>
      <c r="C262" s="139">
        <v>8000</v>
      </c>
    </row>
    <row r="263" spans="1:3" ht="30" customHeight="1" x14ac:dyDescent="0.25">
      <c r="A263" s="138" t="s">
        <v>955</v>
      </c>
      <c r="B263" s="138" t="s">
        <v>956</v>
      </c>
      <c r="C263" s="139">
        <v>57263</v>
      </c>
    </row>
    <row r="264" spans="1:3" ht="30" customHeight="1" x14ac:dyDescent="0.25">
      <c r="A264" s="138" t="s">
        <v>818</v>
      </c>
      <c r="B264" s="138" t="s">
        <v>819</v>
      </c>
      <c r="C264" s="139">
        <v>100696</v>
      </c>
    </row>
    <row r="265" spans="1:3" ht="30" customHeight="1" x14ac:dyDescent="0.25">
      <c r="A265" s="138" t="s">
        <v>820</v>
      </c>
      <c r="B265" s="138" t="s">
        <v>821</v>
      </c>
      <c r="C265" s="139">
        <v>1333</v>
      </c>
    </row>
    <row r="266" spans="1:3" ht="30" customHeight="1" x14ac:dyDescent="0.25">
      <c r="A266" s="138" t="s">
        <v>822</v>
      </c>
      <c r="B266" s="138" t="s">
        <v>823</v>
      </c>
      <c r="C266" s="139">
        <v>1523</v>
      </c>
    </row>
    <row r="267" spans="1:3" ht="30" customHeight="1" x14ac:dyDescent="0.25">
      <c r="A267" s="138" t="s">
        <v>832</v>
      </c>
      <c r="B267" s="138" t="s">
        <v>833</v>
      </c>
      <c r="C267" s="139">
        <v>89207</v>
      </c>
    </row>
    <row r="268" spans="1:3" ht="30" customHeight="1" x14ac:dyDescent="0.25">
      <c r="A268" s="138" t="s">
        <v>840</v>
      </c>
      <c r="B268" s="138" t="s">
        <v>841</v>
      </c>
      <c r="C268" s="139">
        <v>0</v>
      </c>
    </row>
    <row r="269" spans="1:3" ht="30" customHeight="1" x14ac:dyDescent="0.25">
      <c r="A269" s="138" t="s">
        <v>844</v>
      </c>
      <c r="B269" s="138" t="s">
        <v>845</v>
      </c>
      <c r="C269" s="139">
        <v>247391</v>
      </c>
    </row>
    <row r="270" spans="1:3" ht="30" customHeight="1" x14ac:dyDescent="0.25">
      <c r="A270" s="138" t="s">
        <v>848</v>
      </c>
      <c r="B270" s="138" t="s">
        <v>849</v>
      </c>
      <c r="C270" s="139">
        <v>26000</v>
      </c>
    </row>
    <row r="271" spans="1:3" ht="30" customHeight="1" x14ac:dyDescent="0.25">
      <c r="A271" s="138" t="s">
        <v>895</v>
      </c>
      <c r="B271" s="138" t="s">
        <v>982</v>
      </c>
      <c r="C271" s="139">
        <v>69000</v>
      </c>
    </row>
    <row r="272" spans="1:3" ht="30" customHeight="1" x14ac:dyDescent="0.25">
      <c r="A272" s="138" t="s">
        <v>883</v>
      </c>
      <c r="B272" s="138" t="s">
        <v>884</v>
      </c>
      <c r="C272" s="139">
        <v>4528</v>
      </c>
    </row>
    <row r="273" spans="1:3" ht="30" customHeight="1" x14ac:dyDescent="0.25">
      <c r="A273" s="138" t="s">
        <v>866</v>
      </c>
      <c r="B273" s="138" t="s">
        <v>885</v>
      </c>
      <c r="C273" s="139">
        <v>99928</v>
      </c>
    </row>
    <row r="274" spans="1:3" ht="30" customHeight="1" x14ac:dyDescent="0.25">
      <c r="A274" s="138" t="s">
        <v>899</v>
      </c>
      <c r="B274" s="138" t="s">
        <v>900</v>
      </c>
      <c r="C274" s="139">
        <v>5087000</v>
      </c>
    </row>
    <row r="275" spans="1:3" ht="30" customHeight="1" x14ac:dyDescent="0.25">
      <c r="A275" s="138" t="s">
        <v>903</v>
      </c>
      <c r="B275" s="138" t="s">
        <v>983</v>
      </c>
      <c r="C275" s="139">
        <v>1373490</v>
      </c>
    </row>
    <row r="276" spans="1:3" ht="30" customHeight="1" x14ac:dyDescent="0.25">
      <c r="A276" s="238" t="s">
        <v>878</v>
      </c>
      <c r="B276" s="237"/>
      <c r="C276" s="140">
        <v>7558548</v>
      </c>
    </row>
    <row r="277" spans="1:3" ht="30" customHeight="1" x14ac:dyDescent="0.25">
      <c r="A277" s="239" t="s">
        <v>879</v>
      </c>
      <c r="B277" s="237"/>
      <c r="C277" s="141">
        <v>7558548</v>
      </c>
    </row>
    <row r="278" spans="1:3" ht="30" customHeight="1" x14ac:dyDescent="0.25">
      <c r="A278" s="236" t="s">
        <v>803</v>
      </c>
      <c r="B278" s="237"/>
      <c r="C278" s="142">
        <v>0</v>
      </c>
    </row>
    <row r="279" spans="1:3" ht="30" customHeight="1" x14ac:dyDescent="0.25">
      <c r="A279" s="236" t="s">
        <v>878</v>
      </c>
      <c r="B279" s="237"/>
      <c r="C279" s="142">
        <v>7558548</v>
      </c>
    </row>
    <row r="280" spans="1:3" ht="30" customHeight="1" x14ac:dyDescent="0.25">
      <c r="A280" s="235" t="s">
        <v>984</v>
      </c>
      <c r="B280" s="228"/>
      <c r="C280" s="228"/>
    </row>
    <row r="281" spans="1:3" ht="30" customHeight="1" x14ac:dyDescent="0.25">
      <c r="A281" s="136" t="s">
        <v>790</v>
      </c>
      <c r="B281" s="136" t="s">
        <v>791</v>
      </c>
      <c r="C281" s="136" t="s">
        <v>227</v>
      </c>
    </row>
    <row r="282" spans="1:3" ht="30" customHeight="1" x14ac:dyDescent="0.25">
      <c r="A282" s="236" t="s">
        <v>792</v>
      </c>
      <c r="B282" s="237"/>
      <c r="C282" s="237"/>
    </row>
    <row r="283" spans="1:3" ht="30" customHeight="1" x14ac:dyDescent="0.25">
      <c r="A283" s="138" t="s">
        <v>862</v>
      </c>
      <c r="B283" s="138" t="s">
        <v>863</v>
      </c>
      <c r="C283" s="139">
        <v>65832</v>
      </c>
    </row>
    <row r="284" spans="1:3" ht="30" customHeight="1" x14ac:dyDescent="0.25">
      <c r="A284" s="138" t="s">
        <v>866</v>
      </c>
      <c r="B284" s="138" t="s">
        <v>867</v>
      </c>
      <c r="C284" s="139">
        <v>17775</v>
      </c>
    </row>
    <row r="285" spans="1:3" ht="30" customHeight="1" x14ac:dyDescent="0.25">
      <c r="A285" s="238" t="s">
        <v>878</v>
      </c>
      <c r="B285" s="237"/>
      <c r="C285" s="140">
        <v>83607</v>
      </c>
    </row>
    <row r="286" spans="1:3" ht="30" customHeight="1" x14ac:dyDescent="0.25">
      <c r="A286" s="239" t="s">
        <v>879</v>
      </c>
      <c r="B286" s="237"/>
      <c r="C286" s="141">
        <v>83607</v>
      </c>
    </row>
    <row r="287" spans="1:3" ht="30" customHeight="1" x14ac:dyDescent="0.25">
      <c r="A287" s="236" t="s">
        <v>803</v>
      </c>
      <c r="B287" s="237"/>
      <c r="C287" s="142">
        <v>0</v>
      </c>
    </row>
    <row r="288" spans="1:3" ht="30" customHeight="1" x14ac:dyDescent="0.25">
      <c r="A288" s="236" t="s">
        <v>878</v>
      </c>
      <c r="B288" s="237"/>
      <c r="C288" s="142">
        <v>83607</v>
      </c>
    </row>
    <row r="289" spans="1:3" ht="30" customHeight="1" x14ac:dyDescent="0.25">
      <c r="A289" s="235" t="s">
        <v>985</v>
      </c>
      <c r="B289" s="228"/>
      <c r="C289" s="228"/>
    </row>
    <row r="290" spans="1:3" ht="30" customHeight="1" x14ac:dyDescent="0.25">
      <c r="A290" s="136" t="s">
        <v>790</v>
      </c>
      <c r="B290" s="136" t="s">
        <v>791</v>
      </c>
      <c r="C290" s="136" t="s">
        <v>227</v>
      </c>
    </row>
    <row r="291" spans="1:3" ht="30" customHeight="1" x14ac:dyDescent="0.25">
      <c r="A291" s="236" t="s">
        <v>792</v>
      </c>
      <c r="B291" s="237"/>
      <c r="C291" s="237"/>
    </row>
    <row r="292" spans="1:3" ht="30" customHeight="1" x14ac:dyDescent="0.25">
      <c r="A292" s="138" t="s">
        <v>895</v>
      </c>
      <c r="B292" s="138" t="s">
        <v>896</v>
      </c>
      <c r="C292" s="139">
        <v>79200</v>
      </c>
    </row>
    <row r="293" spans="1:3" ht="30" customHeight="1" x14ac:dyDescent="0.25">
      <c r="A293" s="238" t="s">
        <v>878</v>
      </c>
      <c r="B293" s="237"/>
      <c r="C293" s="140">
        <v>79200</v>
      </c>
    </row>
    <row r="294" spans="1:3" ht="30" customHeight="1" x14ac:dyDescent="0.25">
      <c r="A294" s="239" t="s">
        <v>879</v>
      </c>
      <c r="B294" s="237"/>
      <c r="C294" s="141">
        <v>79200</v>
      </c>
    </row>
    <row r="295" spans="1:3" ht="30" customHeight="1" x14ac:dyDescent="0.25">
      <c r="A295" s="236" t="s">
        <v>803</v>
      </c>
      <c r="B295" s="237"/>
      <c r="C295" s="142">
        <v>0</v>
      </c>
    </row>
    <row r="296" spans="1:3" ht="30" customHeight="1" x14ac:dyDescent="0.25">
      <c r="A296" s="236" t="s">
        <v>878</v>
      </c>
      <c r="B296" s="237"/>
      <c r="C296" s="142">
        <v>79200</v>
      </c>
    </row>
    <row r="297" spans="1:3" ht="30" customHeight="1" x14ac:dyDescent="0.25">
      <c r="A297" s="235" t="s">
        <v>986</v>
      </c>
      <c r="B297" s="228"/>
      <c r="C297" s="228"/>
    </row>
    <row r="298" spans="1:3" ht="30" customHeight="1" x14ac:dyDescent="0.25">
      <c r="A298" s="136" t="s">
        <v>790</v>
      </c>
      <c r="B298" s="136" t="s">
        <v>791</v>
      </c>
      <c r="C298" s="136" t="s">
        <v>227</v>
      </c>
    </row>
    <row r="299" spans="1:3" ht="30" customHeight="1" x14ac:dyDescent="0.25">
      <c r="A299" s="236" t="s">
        <v>792</v>
      </c>
      <c r="B299" s="237"/>
      <c r="C299" s="237"/>
    </row>
    <row r="300" spans="1:3" ht="30" customHeight="1" x14ac:dyDescent="0.25">
      <c r="A300" s="138" t="s">
        <v>840</v>
      </c>
      <c r="B300" s="138" t="s">
        <v>841</v>
      </c>
      <c r="C300" s="139">
        <v>45014</v>
      </c>
    </row>
    <row r="301" spans="1:3" ht="30" customHeight="1" x14ac:dyDescent="0.25">
      <c r="A301" s="138" t="s">
        <v>844</v>
      </c>
      <c r="B301" s="138" t="s">
        <v>845</v>
      </c>
      <c r="C301" s="139">
        <v>47464</v>
      </c>
    </row>
    <row r="302" spans="1:3" ht="30" customHeight="1" x14ac:dyDescent="0.25">
      <c r="A302" s="138" t="s">
        <v>866</v>
      </c>
      <c r="B302" s="138" t="s">
        <v>885</v>
      </c>
      <c r="C302" s="139">
        <v>24172</v>
      </c>
    </row>
    <row r="303" spans="1:3" ht="30" customHeight="1" x14ac:dyDescent="0.25">
      <c r="A303" s="238" t="s">
        <v>878</v>
      </c>
      <c r="B303" s="237"/>
      <c r="C303" s="140">
        <v>116650</v>
      </c>
    </row>
    <row r="304" spans="1:3" ht="30" customHeight="1" x14ac:dyDescent="0.25">
      <c r="A304" s="239" t="s">
        <v>879</v>
      </c>
      <c r="B304" s="237"/>
      <c r="C304" s="141">
        <v>116650</v>
      </c>
    </row>
    <row r="305" spans="1:3" ht="30" customHeight="1" x14ac:dyDescent="0.25">
      <c r="A305" s="236" t="s">
        <v>803</v>
      </c>
      <c r="B305" s="237"/>
      <c r="C305" s="142">
        <v>0</v>
      </c>
    </row>
    <row r="306" spans="1:3" ht="30" customHeight="1" x14ac:dyDescent="0.25">
      <c r="A306" s="236" t="s">
        <v>878</v>
      </c>
      <c r="B306" s="237"/>
      <c r="C306" s="142">
        <v>116650</v>
      </c>
    </row>
    <row r="307" spans="1:3" ht="30" customHeight="1" x14ac:dyDescent="0.25">
      <c r="A307" s="235" t="s">
        <v>987</v>
      </c>
      <c r="B307" s="228"/>
      <c r="C307" s="228"/>
    </row>
    <row r="308" spans="1:3" ht="30" customHeight="1" x14ac:dyDescent="0.25">
      <c r="A308" s="136" t="s">
        <v>790</v>
      </c>
      <c r="B308" s="136" t="s">
        <v>791</v>
      </c>
      <c r="C308" s="136" t="s">
        <v>227</v>
      </c>
    </row>
    <row r="309" spans="1:3" ht="30" customHeight="1" x14ac:dyDescent="0.25">
      <c r="A309" s="236" t="s">
        <v>792</v>
      </c>
      <c r="B309" s="237"/>
      <c r="C309" s="237"/>
    </row>
    <row r="310" spans="1:3" ht="30" customHeight="1" x14ac:dyDescent="0.25">
      <c r="A310" s="138" t="s">
        <v>939</v>
      </c>
      <c r="B310" s="138" t="s">
        <v>940</v>
      </c>
      <c r="C310" s="139">
        <v>35360</v>
      </c>
    </row>
    <row r="311" spans="1:3" ht="30" customHeight="1" x14ac:dyDescent="0.25">
      <c r="A311" s="138" t="s">
        <v>941</v>
      </c>
      <c r="B311" s="138" t="s">
        <v>942</v>
      </c>
      <c r="C311" s="139">
        <v>12105</v>
      </c>
    </row>
    <row r="312" spans="1:3" ht="30" customHeight="1" x14ac:dyDescent="0.25">
      <c r="A312" s="238" t="s">
        <v>878</v>
      </c>
      <c r="B312" s="237"/>
      <c r="C312" s="140">
        <v>47465</v>
      </c>
    </row>
    <row r="313" spans="1:3" ht="30" customHeight="1" x14ac:dyDescent="0.25">
      <c r="A313" s="239" t="s">
        <v>879</v>
      </c>
      <c r="B313" s="237"/>
      <c r="C313" s="141">
        <v>47465</v>
      </c>
    </row>
    <row r="314" spans="1:3" ht="30" customHeight="1" x14ac:dyDescent="0.25">
      <c r="A314" s="236" t="s">
        <v>803</v>
      </c>
      <c r="B314" s="237"/>
      <c r="C314" s="142">
        <v>0</v>
      </c>
    </row>
    <row r="315" spans="1:3" ht="30" customHeight="1" x14ac:dyDescent="0.25">
      <c r="A315" s="236" t="s">
        <v>878</v>
      </c>
      <c r="B315" s="237"/>
      <c r="C315" s="142">
        <v>47465</v>
      </c>
    </row>
    <row r="316" spans="1:3" ht="30" customHeight="1" x14ac:dyDescent="0.25">
      <c r="A316" s="235" t="s">
        <v>988</v>
      </c>
      <c r="B316" s="228"/>
      <c r="C316" s="228"/>
    </row>
    <row r="317" spans="1:3" ht="30" customHeight="1" x14ac:dyDescent="0.25">
      <c r="A317" s="136" t="s">
        <v>790</v>
      </c>
      <c r="B317" s="136" t="s">
        <v>791</v>
      </c>
      <c r="C317" s="136" t="s">
        <v>227</v>
      </c>
    </row>
    <row r="318" spans="1:3" ht="30" customHeight="1" x14ac:dyDescent="0.25">
      <c r="A318" s="236" t="s">
        <v>792</v>
      </c>
      <c r="B318" s="237"/>
      <c r="C318" s="237"/>
    </row>
    <row r="319" spans="1:3" ht="30" customHeight="1" x14ac:dyDescent="0.25">
      <c r="A319" s="138" t="s">
        <v>989</v>
      </c>
      <c r="B319" s="138" t="s">
        <v>990</v>
      </c>
      <c r="C319" s="139">
        <v>3618200</v>
      </c>
    </row>
    <row r="320" spans="1:3" ht="30" customHeight="1" x14ac:dyDescent="0.25">
      <c r="A320" s="238" t="s">
        <v>803</v>
      </c>
      <c r="B320" s="237"/>
      <c r="C320" s="140">
        <v>3618200</v>
      </c>
    </row>
    <row r="321" spans="1:3" ht="30" customHeight="1" x14ac:dyDescent="0.25">
      <c r="A321" s="138" t="s">
        <v>804</v>
      </c>
      <c r="B321" s="138" t="s">
        <v>805</v>
      </c>
      <c r="C321" s="139">
        <v>0</v>
      </c>
    </row>
    <row r="322" spans="1:3" ht="30" customHeight="1" x14ac:dyDescent="0.25">
      <c r="A322" s="138" t="s">
        <v>806</v>
      </c>
      <c r="B322" s="138" t="s">
        <v>807</v>
      </c>
      <c r="C322" s="139">
        <v>2102999</v>
      </c>
    </row>
    <row r="323" spans="1:3" ht="30" customHeight="1" x14ac:dyDescent="0.25">
      <c r="A323" s="138" t="s">
        <v>951</v>
      </c>
      <c r="B323" s="138" t="s">
        <v>952</v>
      </c>
      <c r="C323" s="139">
        <v>1278700</v>
      </c>
    </row>
    <row r="324" spans="1:3" ht="30" customHeight="1" x14ac:dyDescent="0.25">
      <c r="A324" s="138" t="s">
        <v>978</v>
      </c>
      <c r="B324" s="138" t="s">
        <v>979</v>
      </c>
      <c r="C324" s="139">
        <v>176300</v>
      </c>
    </row>
    <row r="325" spans="1:3" ht="30" customHeight="1" x14ac:dyDescent="0.25">
      <c r="A325" s="138" t="s">
        <v>810</v>
      </c>
      <c r="B325" s="138" t="s">
        <v>811</v>
      </c>
      <c r="C325" s="139">
        <v>0</v>
      </c>
    </row>
    <row r="326" spans="1:3" ht="30" customHeight="1" x14ac:dyDescent="0.25">
      <c r="A326" s="138" t="s">
        <v>818</v>
      </c>
      <c r="B326" s="138" t="s">
        <v>819</v>
      </c>
      <c r="C326" s="139">
        <v>840587</v>
      </c>
    </row>
    <row r="327" spans="1:3" ht="30" customHeight="1" x14ac:dyDescent="0.25">
      <c r="A327" s="138" t="s">
        <v>820</v>
      </c>
      <c r="B327" s="138" t="s">
        <v>821</v>
      </c>
      <c r="C327" s="139">
        <v>19275</v>
      </c>
    </row>
    <row r="328" spans="1:3" ht="30" customHeight="1" x14ac:dyDescent="0.25">
      <c r="A328" s="138" t="s">
        <v>957</v>
      </c>
      <c r="B328" s="138" t="s">
        <v>958</v>
      </c>
      <c r="C328" s="139">
        <v>8818</v>
      </c>
    </row>
    <row r="329" spans="1:3" ht="30" customHeight="1" x14ac:dyDescent="0.25">
      <c r="A329" s="138" t="s">
        <v>822</v>
      </c>
      <c r="B329" s="138" t="s">
        <v>823</v>
      </c>
      <c r="C329" s="139">
        <v>20438</v>
      </c>
    </row>
    <row r="330" spans="1:3" ht="30" customHeight="1" x14ac:dyDescent="0.25">
      <c r="A330" s="138" t="s">
        <v>824</v>
      </c>
      <c r="B330" s="138" t="s">
        <v>825</v>
      </c>
      <c r="C330" s="139">
        <v>19166</v>
      </c>
    </row>
    <row r="331" spans="1:3" ht="30" customHeight="1" x14ac:dyDescent="0.25">
      <c r="A331" s="138" t="s">
        <v>826</v>
      </c>
      <c r="B331" s="138" t="s">
        <v>827</v>
      </c>
      <c r="C331" s="139">
        <v>3833</v>
      </c>
    </row>
    <row r="332" spans="1:3" ht="30" customHeight="1" x14ac:dyDescent="0.25">
      <c r="A332" s="138" t="s">
        <v>828</v>
      </c>
      <c r="B332" s="138" t="s">
        <v>829</v>
      </c>
      <c r="C332" s="139">
        <v>54226</v>
      </c>
    </row>
    <row r="333" spans="1:3" ht="30" customHeight="1" x14ac:dyDescent="0.25">
      <c r="A333" s="138" t="s">
        <v>946</v>
      </c>
      <c r="B333" s="138" t="s">
        <v>947</v>
      </c>
      <c r="C333" s="139">
        <v>20079</v>
      </c>
    </row>
    <row r="334" spans="1:3" ht="30" customHeight="1" x14ac:dyDescent="0.25">
      <c r="A334" s="138" t="s">
        <v>832</v>
      </c>
      <c r="B334" s="138" t="s">
        <v>833</v>
      </c>
      <c r="C334" s="139">
        <v>28194</v>
      </c>
    </row>
    <row r="335" spans="1:3" ht="30" customHeight="1" x14ac:dyDescent="0.25">
      <c r="A335" s="138" t="s">
        <v>834</v>
      </c>
      <c r="B335" s="138" t="s">
        <v>835</v>
      </c>
      <c r="C335" s="139">
        <v>39670</v>
      </c>
    </row>
    <row r="336" spans="1:3" ht="30" customHeight="1" x14ac:dyDescent="0.25">
      <c r="A336" s="138" t="s">
        <v>838</v>
      </c>
      <c r="B336" s="138" t="s">
        <v>839</v>
      </c>
      <c r="C336" s="139">
        <v>29240</v>
      </c>
    </row>
    <row r="337" spans="1:3" ht="30" customHeight="1" x14ac:dyDescent="0.25">
      <c r="A337" s="138" t="s">
        <v>840</v>
      </c>
      <c r="B337" s="138" t="s">
        <v>841</v>
      </c>
      <c r="C337" s="139">
        <v>2559</v>
      </c>
    </row>
    <row r="338" spans="1:3" ht="30" customHeight="1" x14ac:dyDescent="0.25">
      <c r="A338" s="138" t="s">
        <v>842</v>
      </c>
      <c r="B338" s="138" t="s">
        <v>843</v>
      </c>
      <c r="C338" s="139">
        <v>273740</v>
      </c>
    </row>
    <row r="339" spans="1:3" ht="30" customHeight="1" x14ac:dyDescent="0.25">
      <c r="A339" s="138" t="s">
        <v>848</v>
      </c>
      <c r="B339" s="138" t="s">
        <v>849</v>
      </c>
      <c r="C339" s="139">
        <v>3300</v>
      </c>
    </row>
    <row r="340" spans="1:3" ht="30" customHeight="1" x14ac:dyDescent="0.25">
      <c r="A340" s="138" t="s">
        <v>852</v>
      </c>
      <c r="B340" s="138" t="s">
        <v>853</v>
      </c>
      <c r="C340" s="139">
        <v>1995</v>
      </c>
    </row>
    <row r="341" spans="1:3" ht="30" customHeight="1" x14ac:dyDescent="0.25">
      <c r="A341" s="138" t="s">
        <v>856</v>
      </c>
      <c r="B341" s="138" t="s">
        <v>857</v>
      </c>
      <c r="C341" s="139">
        <v>15916</v>
      </c>
    </row>
    <row r="342" spans="1:3" ht="30" customHeight="1" x14ac:dyDescent="0.25">
      <c r="A342" s="138" t="s">
        <v>883</v>
      </c>
      <c r="B342" s="138" t="s">
        <v>884</v>
      </c>
      <c r="C342" s="139">
        <v>4315</v>
      </c>
    </row>
    <row r="343" spans="1:3" ht="30" customHeight="1" x14ac:dyDescent="0.25">
      <c r="A343" s="138" t="s">
        <v>862</v>
      </c>
      <c r="B343" s="138" t="s">
        <v>863</v>
      </c>
      <c r="C343" s="139">
        <v>54394</v>
      </c>
    </row>
    <row r="344" spans="1:3" ht="30" customHeight="1" x14ac:dyDescent="0.25">
      <c r="A344" s="138" t="s">
        <v>866</v>
      </c>
      <c r="B344" s="138" t="s">
        <v>885</v>
      </c>
      <c r="C344" s="139">
        <v>127216</v>
      </c>
    </row>
    <row r="345" spans="1:3" ht="30" customHeight="1" x14ac:dyDescent="0.25">
      <c r="A345" s="238" t="s">
        <v>878</v>
      </c>
      <c r="B345" s="237"/>
      <c r="C345" s="140">
        <v>5124960</v>
      </c>
    </row>
    <row r="346" spans="1:3" ht="30" customHeight="1" x14ac:dyDescent="0.25">
      <c r="A346" s="239" t="s">
        <v>879</v>
      </c>
      <c r="B346" s="237"/>
      <c r="C346" s="141">
        <v>8743160</v>
      </c>
    </row>
    <row r="347" spans="1:3" ht="30" customHeight="1" x14ac:dyDescent="0.25">
      <c r="A347" s="236" t="s">
        <v>803</v>
      </c>
      <c r="B347" s="237"/>
      <c r="C347" s="142">
        <v>3618200</v>
      </c>
    </row>
    <row r="348" spans="1:3" ht="30" customHeight="1" x14ac:dyDescent="0.25">
      <c r="A348" s="236" t="s">
        <v>878</v>
      </c>
      <c r="B348" s="237"/>
      <c r="C348" s="142">
        <v>5124960</v>
      </c>
    </row>
    <row r="349" spans="1:3" ht="30" customHeight="1" x14ac:dyDescent="0.25">
      <c r="A349" s="235" t="s">
        <v>991</v>
      </c>
      <c r="B349" s="228"/>
      <c r="C349" s="228"/>
    </row>
    <row r="350" spans="1:3" ht="30" customHeight="1" x14ac:dyDescent="0.25">
      <c r="A350" s="136" t="s">
        <v>790</v>
      </c>
      <c r="B350" s="136" t="s">
        <v>791</v>
      </c>
      <c r="C350" s="136" t="s">
        <v>227</v>
      </c>
    </row>
    <row r="351" spans="1:3" ht="30" customHeight="1" x14ac:dyDescent="0.25">
      <c r="A351" s="236" t="s">
        <v>792</v>
      </c>
      <c r="B351" s="237"/>
      <c r="C351" s="237"/>
    </row>
    <row r="352" spans="1:3" ht="30" customHeight="1" x14ac:dyDescent="0.25">
      <c r="A352" s="138" t="s">
        <v>840</v>
      </c>
      <c r="B352" s="138" t="s">
        <v>841</v>
      </c>
      <c r="C352" s="139">
        <v>2791</v>
      </c>
    </row>
    <row r="353" spans="1:3" ht="30" customHeight="1" x14ac:dyDescent="0.25">
      <c r="A353" s="138" t="s">
        <v>844</v>
      </c>
      <c r="B353" s="138" t="s">
        <v>845</v>
      </c>
      <c r="C353" s="139">
        <v>5530</v>
      </c>
    </row>
    <row r="354" spans="1:3" ht="30" customHeight="1" x14ac:dyDescent="0.25">
      <c r="A354" s="138" t="s">
        <v>856</v>
      </c>
      <c r="B354" s="138" t="s">
        <v>857</v>
      </c>
      <c r="C354" s="139">
        <v>4144</v>
      </c>
    </row>
    <row r="355" spans="1:3" ht="30" customHeight="1" x14ac:dyDescent="0.25">
      <c r="A355" s="138" t="s">
        <v>866</v>
      </c>
      <c r="B355" s="138" t="s">
        <v>885</v>
      </c>
      <c r="C355" s="139">
        <v>2157</v>
      </c>
    </row>
    <row r="356" spans="1:3" ht="30" customHeight="1" x14ac:dyDescent="0.25">
      <c r="A356" s="238" t="s">
        <v>878</v>
      </c>
      <c r="B356" s="237"/>
      <c r="C356" s="140">
        <v>14622</v>
      </c>
    </row>
    <row r="357" spans="1:3" ht="30" customHeight="1" x14ac:dyDescent="0.25">
      <c r="A357" s="239" t="s">
        <v>879</v>
      </c>
      <c r="B357" s="237"/>
      <c r="C357" s="141">
        <v>14622</v>
      </c>
    </row>
    <row r="358" spans="1:3" ht="30" customHeight="1" x14ac:dyDescent="0.25">
      <c r="A358" s="236" t="s">
        <v>803</v>
      </c>
      <c r="B358" s="237"/>
      <c r="C358" s="142">
        <v>0</v>
      </c>
    </row>
    <row r="359" spans="1:3" ht="30" customHeight="1" x14ac:dyDescent="0.25">
      <c r="A359" s="236" t="s">
        <v>878</v>
      </c>
      <c r="B359" s="237"/>
      <c r="C359" s="142">
        <v>14622</v>
      </c>
    </row>
    <row r="360" spans="1:3" ht="30" customHeight="1" x14ac:dyDescent="0.25">
      <c r="A360" s="235" t="s">
        <v>992</v>
      </c>
      <c r="B360" s="228"/>
      <c r="C360" s="228"/>
    </row>
    <row r="361" spans="1:3" ht="30" customHeight="1" x14ac:dyDescent="0.25">
      <c r="A361" s="136" t="s">
        <v>790</v>
      </c>
      <c r="B361" s="136" t="s">
        <v>791</v>
      </c>
      <c r="C361" s="136" t="s">
        <v>227</v>
      </c>
    </row>
    <row r="362" spans="1:3" ht="30" customHeight="1" x14ac:dyDescent="0.25">
      <c r="A362" s="236" t="s">
        <v>792</v>
      </c>
      <c r="B362" s="237"/>
      <c r="C362" s="237"/>
    </row>
    <row r="363" spans="1:3" ht="30" customHeight="1" x14ac:dyDescent="0.25">
      <c r="A363" s="138" t="s">
        <v>993</v>
      </c>
      <c r="B363" s="138" t="s">
        <v>994</v>
      </c>
      <c r="C363" s="139">
        <v>13466</v>
      </c>
    </row>
    <row r="364" spans="1:3" ht="30" customHeight="1" x14ac:dyDescent="0.25">
      <c r="A364" s="138" t="s">
        <v>866</v>
      </c>
      <c r="B364" s="138" t="s">
        <v>867</v>
      </c>
      <c r="C364" s="139">
        <v>273</v>
      </c>
    </row>
    <row r="365" spans="1:3" ht="30" customHeight="1" x14ac:dyDescent="0.25">
      <c r="A365" s="238" t="s">
        <v>878</v>
      </c>
      <c r="B365" s="237"/>
      <c r="C365" s="140">
        <v>13739</v>
      </c>
    </row>
    <row r="366" spans="1:3" ht="30" customHeight="1" x14ac:dyDescent="0.25">
      <c r="A366" s="239" t="s">
        <v>879</v>
      </c>
      <c r="B366" s="237"/>
      <c r="C366" s="141">
        <v>13739</v>
      </c>
    </row>
    <row r="367" spans="1:3" ht="30" customHeight="1" x14ac:dyDescent="0.25">
      <c r="A367" s="236" t="s">
        <v>803</v>
      </c>
      <c r="B367" s="237"/>
      <c r="C367" s="142">
        <v>0</v>
      </c>
    </row>
    <row r="368" spans="1:3" ht="30" customHeight="1" x14ac:dyDescent="0.25">
      <c r="A368" s="236" t="s">
        <v>878</v>
      </c>
      <c r="B368" s="237"/>
      <c r="C368" s="142">
        <v>13739</v>
      </c>
    </row>
    <row r="369" spans="1:3" ht="30" customHeight="1" x14ac:dyDescent="0.25">
      <c r="A369" s="235" t="s">
        <v>995</v>
      </c>
      <c r="B369" s="228"/>
      <c r="C369" s="228"/>
    </row>
    <row r="370" spans="1:3" ht="30" customHeight="1" x14ac:dyDescent="0.25">
      <c r="A370" s="136" t="s">
        <v>790</v>
      </c>
      <c r="B370" s="136" t="s">
        <v>791</v>
      </c>
      <c r="C370" s="136" t="s">
        <v>227</v>
      </c>
    </row>
    <row r="371" spans="1:3" ht="30" customHeight="1" x14ac:dyDescent="0.25">
      <c r="A371" s="236" t="s">
        <v>792</v>
      </c>
      <c r="B371" s="237"/>
      <c r="C371" s="237"/>
    </row>
    <row r="372" spans="1:3" ht="30" customHeight="1" x14ac:dyDescent="0.25">
      <c r="A372" s="138" t="s">
        <v>812</v>
      </c>
      <c r="B372" s="138" t="s">
        <v>996</v>
      </c>
      <c r="C372" s="139">
        <v>0</v>
      </c>
    </row>
    <row r="373" spans="1:3" ht="30" customHeight="1" x14ac:dyDescent="0.25">
      <c r="A373" s="138" t="s">
        <v>997</v>
      </c>
      <c r="B373" s="138" t="s">
        <v>998</v>
      </c>
      <c r="C373" s="139">
        <v>81783</v>
      </c>
    </row>
    <row r="374" spans="1:3" ht="30" customHeight="1" x14ac:dyDescent="0.25">
      <c r="A374" s="238" t="s">
        <v>878</v>
      </c>
      <c r="B374" s="237"/>
      <c r="C374" s="140">
        <v>81783</v>
      </c>
    </row>
    <row r="375" spans="1:3" ht="30" customHeight="1" x14ac:dyDescent="0.25">
      <c r="A375" s="239" t="s">
        <v>879</v>
      </c>
      <c r="B375" s="237"/>
      <c r="C375" s="141">
        <v>81783</v>
      </c>
    </row>
    <row r="376" spans="1:3" ht="30" customHeight="1" x14ac:dyDescent="0.25">
      <c r="A376" s="236" t="s">
        <v>803</v>
      </c>
      <c r="B376" s="237"/>
      <c r="C376" s="142">
        <v>0</v>
      </c>
    </row>
    <row r="377" spans="1:3" ht="30" customHeight="1" x14ac:dyDescent="0.25">
      <c r="A377" s="236" t="s">
        <v>878</v>
      </c>
      <c r="B377" s="237"/>
      <c r="C377" s="142">
        <v>81783</v>
      </c>
    </row>
    <row r="378" spans="1:3" ht="30" customHeight="1" x14ac:dyDescent="0.25">
      <c r="A378" s="235" t="s">
        <v>999</v>
      </c>
      <c r="B378" s="228"/>
      <c r="C378" s="228"/>
    </row>
    <row r="379" spans="1:3" ht="30" customHeight="1" x14ac:dyDescent="0.25">
      <c r="A379" s="136" t="s">
        <v>790</v>
      </c>
      <c r="B379" s="136" t="s">
        <v>791</v>
      </c>
      <c r="C379" s="136" t="s">
        <v>227</v>
      </c>
    </row>
    <row r="380" spans="1:3" ht="30" customHeight="1" x14ac:dyDescent="0.25">
      <c r="A380" s="236" t="s">
        <v>792</v>
      </c>
      <c r="B380" s="237"/>
      <c r="C380" s="237"/>
    </row>
    <row r="381" spans="1:3" ht="30" customHeight="1" x14ac:dyDescent="0.25">
      <c r="A381" s="138" t="s">
        <v>836</v>
      </c>
      <c r="B381" s="138" t="s">
        <v>1000</v>
      </c>
      <c r="C381" s="139">
        <v>0</v>
      </c>
    </row>
    <row r="382" spans="1:3" ht="30" customHeight="1" x14ac:dyDescent="0.25">
      <c r="A382" s="138" t="s">
        <v>862</v>
      </c>
      <c r="B382" s="138" t="s">
        <v>863</v>
      </c>
      <c r="C382" s="139">
        <v>611787</v>
      </c>
    </row>
    <row r="383" spans="1:3" ht="30" customHeight="1" x14ac:dyDescent="0.25">
      <c r="A383" s="138" t="s">
        <v>866</v>
      </c>
      <c r="B383" s="138" t="s">
        <v>885</v>
      </c>
      <c r="C383" s="139">
        <v>0</v>
      </c>
    </row>
    <row r="384" spans="1:3" ht="30" customHeight="1" x14ac:dyDescent="0.25">
      <c r="A384" s="238" t="s">
        <v>878</v>
      </c>
      <c r="B384" s="237"/>
      <c r="C384" s="140">
        <v>611787</v>
      </c>
    </row>
    <row r="385" spans="1:3" ht="30" customHeight="1" x14ac:dyDescent="0.25">
      <c r="A385" s="239" t="s">
        <v>879</v>
      </c>
      <c r="B385" s="237"/>
      <c r="C385" s="141">
        <v>611787</v>
      </c>
    </row>
    <row r="386" spans="1:3" ht="30" customHeight="1" x14ac:dyDescent="0.25">
      <c r="A386" s="236" t="s">
        <v>803</v>
      </c>
      <c r="B386" s="237"/>
      <c r="C386" s="142">
        <v>0</v>
      </c>
    </row>
    <row r="387" spans="1:3" ht="30" customHeight="1" x14ac:dyDescent="0.25">
      <c r="A387" s="236" t="s">
        <v>878</v>
      </c>
      <c r="B387" s="237"/>
      <c r="C387" s="142">
        <v>611787</v>
      </c>
    </row>
    <row r="388" spans="1:3" ht="30" customHeight="1" x14ac:dyDescent="0.25">
      <c r="A388" s="235" t="s">
        <v>1001</v>
      </c>
      <c r="B388" s="228"/>
      <c r="C388" s="228"/>
    </row>
    <row r="389" spans="1:3" ht="30" customHeight="1" x14ac:dyDescent="0.25">
      <c r="A389" s="136" t="s">
        <v>790</v>
      </c>
      <c r="B389" s="136" t="s">
        <v>791</v>
      </c>
      <c r="C389" s="136" t="s">
        <v>227</v>
      </c>
    </row>
    <row r="390" spans="1:3" ht="30" customHeight="1" x14ac:dyDescent="0.25">
      <c r="A390" s="236" t="s">
        <v>792</v>
      </c>
      <c r="B390" s="237"/>
      <c r="C390" s="237"/>
    </row>
    <row r="391" spans="1:3" ht="30" customHeight="1" x14ac:dyDescent="0.25">
      <c r="A391" s="138" t="s">
        <v>889</v>
      </c>
      <c r="B391" s="138" t="s">
        <v>890</v>
      </c>
      <c r="C391" s="139">
        <v>63000</v>
      </c>
    </row>
    <row r="392" spans="1:3" ht="30" customHeight="1" x14ac:dyDescent="0.25">
      <c r="A392" s="138" t="s">
        <v>881</v>
      </c>
      <c r="B392" s="138" t="s">
        <v>1002</v>
      </c>
      <c r="C392" s="139">
        <v>6000</v>
      </c>
    </row>
    <row r="393" spans="1:3" ht="30" customHeight="1" x14ac:dyDescent="0.25">
      <c r="A393" s="138" t="s">
        <v>795</v>
      </c>
      <c r="B393" s="138" t="s">
        <v>969</v>
      </c>
      <c r="C393" s="139">
        <v>0</v>
      </c>
    </row>
    <row r="394" spans="1:3" ht="30" customHeight="1" x14ac:dyDescent="0.25">
      <c r="A394" s="138" t="s">
        <v>801</v>
      </c>
      <c r="B394" s="138" t="s">
        <v>1003</v>
      </c>
      <c r="C394" s="139">
        <v>0</v>
      </c>
    </row>
    <row r="395" spans="1:3" ht="30" customHeight="1" x14ac:dyDescent="0.25">
      <c r="A395" s="238" t="s">
        <v>803</v>
      </c>
      <c r="B395" s="237"/>
      <c r="C395" s="140">
        <v>69000</v>
      </c>
    </row>
    <row r="396" spans="1:3" ht="30" customHeight="1" x14ac:dyDescent="0.25">
      <c r="A396" s="138" t="s">
        <v>804</v>
      </c>
      <c r="B396" s="138" t="s">
        <v>805</v>
      </c>
      <c r="C396" s="139">
        <v>0</v>
      </c>
    </row>
    <row r="397" spans="1:3" ht="30" customHeight="1" x14ac:dyDescent="0.25">
      <c r="A397" s="138" t="s">
        <v>806</v>
      </c>
      <c r="B397" s="138" t="s">
        <v>807</v>
      </c>
      <c r="C397" s="139">
        <v>423857</v>
      </c>
    </row>
    <row r="398" spans="1:3" ht="30" customHeight="1" x14ac:dyDescent="0.25">
      <c r="A398" s="138" t="s">
        <v>814</v>
      </c>
      <c r="B398" s="138" t="s">
        <v>1004</v>
      </c>
      <c r="C398" s="139">
        <v>284000</v>
      </c>
    </row>
    <row r="399" spans="1:3" ht="30" customHeight="1" x14ac:dyDescent="0.25">
      <c r="A399" s="138" t="s">
        <v>818</v>
      </c>
      <c r="B399" s="138" t="s">
        <v>819</v>
      </c>
      <c r="C399" s="139">
        <v>67247</v>
      </c>
    </row>
    <row r="400" spans="1:3" ht="30" customHeight="1" x14ac:dyDescent="0.25">
      <c r="A400" s="138" t="s">
        <v>1005</v>
      </c>
      <c r="B400" s="138" t="s">
        <v>1006</v>
      </c>
      <c r="C400" s="139">
        <v>55082</v>
      </c>
    </row>
    <row r="401" spans="1:3" ht="30" customHeight="1" x14ac:dyDescent="0.25">
      <c r="A401" s="138" t="s">
        <v>1007</v>
      </c>
      <c r="B401" s="138" t="s">
        <v>1008</v>
      </c>
      <c r="C401" s="139">
        <v>333910</v>
      </c>
    </row>
    <row r="402" spans="1:3" ht="30" customHeight="1" x14ac:dyDescent="0.25">
      <c r="A402" s="138" t="s">
        <v>828</v>
      </c>
      <c r="B402" s="138" t="s">
        <v>829</v>
      </c>
      <c r="C402" s="139">
        <v>66570</v>
      </c>
    </row>
    <row r="403" spans="1:3" ht="30" customHeight="1" x14ac:dyDescent="0.25">
      <c r="A403" s="138" t="s">
        <v>832</v>
      </c>
      <c r="B403" s="138" t="s">
        <v>833</v>
      </c>
      <c r="C403" s="139">
        <v>1313656</v>
      </c>
    </row>
    <row r="404" spans="1:3" ht="30" customHeight="1" x14ac:dyDescent="0.25">
      <c r="A404" s="138" t="s">
        <v>834</v>
      </c>
      <c r="B404" s="138" t="s">
        <v>835</v>
      </c>
      <c r="C404" s="139">
        <v>105015</v>
      </c>
    </row>
    <row r="405" spans="1:3" ht="30" customHeight="1" x14ac:dyDescent="0.25">
      <c r="A405" s="138" t="s">
        <v>838</v>
      </c>
      <c r="B405" s="138" t="s">
        <v>839</v>
      </c>
      <c r="C405" s="139">
        <v>57310</v>
      </c>
    </row>
    <row r="406" spans="1:3" ht="30" customHeight="1" x14ac:dyDescent="0.25">
      <c r="A406" s="138" t="s">
        <v>1009</v>
      </c>
      <c r="B406" s="138" t="s">
        <v>1010</v>
      </c>
      <c r="C406" s="139">
        <v>49370</v>
      </c>
    </row>
    <row r="407" spans="1:3" ht="30" customHeight="1" x14ac:dyDescent="0.25">
      <c r="A407" s="138" t="s">
        <v>840</v>
      </c>
      <c r="B407" s="138" t="s">
        <v>841</v>
      </c>
      <c r="C407" s="139">
        <v>257359</v>
      </c>
    </row>
    <row r="408" spans="1:3" ht="30" customHeight="1" x14ac:dyDescent="0.25">
      <c r="A408" s="138" t="s">
        <v>842</v>
      </c>
      <c r="B408" s="138" t="s">
        <v>843</v>
      </c>
      <c r="C408" s="139">
        <v>272696</v>
      </c>
    </row>
    <row r="409" spans="1:3" ht="30" customHeight="1" x14ac:dyDescent="0.25">
      <c r="A409" s="138" t="s">
        <v>844</v>
      </c>
      <c r="B409" s="138" t="s">
        <v>845</v>
      </c>
      <c r="C409" s="139">
        <v>69630</v>
      </c>
    </row>
    <row r="410" spans="1:3" ht="30" customHeight="1" x14ac:dyDescent="0.25">
      <c r="A410" s="138" t="s">
        <v>848</v>
      </c>
      <c r="B410" s="138" t="s">
        <v>1011</v>
      </c>
      <c r="C410" s="139">
        <v>43701</v>
      </c>
    </row>
    <row r="411" spans="1:3" ht="30" customHeight="1" x14ac:dyDescent="0.25">
      <c r="A411" s="138" t="s">
        <v>856</v>
      </c>
      <c r="B411" s="138" t="s">
        <v>857</v>
      </c>
      <c r="C411" s="139">
        <v>52588</v>
      </c>
    </row>
    <row r="412" spans="1:3" ht="30" customHeight="1" x14ac:dyDescent="0.25">
      <c r="A412" s="138" t="s">
        <v>860</v>
      </c>
      <c r="B412" s="138" t="s">
        <v>861</v>
      </c>
      <c r="C412" s="139">
        <v>6421</v>
      </c>
    </row>
    <row r="413" spans="1:3" ht="30" customHeight="1" x14ac:dyDescent="0.25">
      <c r="A413" s="138" t="s">
        <v>862</v>
      </c>
      <c r="B413" s="138" t="s">
        <v>863</v>
      </c>
      <c r="C413" s="139">
        <v>387278</v>
      </c>
    </row>
    <row r="414" spans="1:3" ht="30" customHeight="1" x14ac:dyDescent="0.25">
      <c r="A414" s="138" t="s">
        <v>866</v>
      </c>
      <c r="B414" s="138" t="s">
        <v>867</v>
      </c>
      <c r="C414" s="139">
        <v>630361</v>
      </c>
    </row>
    <row r="415" spans="1:3" ht="30" customHeight="1" x14ac:dyDescent="0.25">
      <c r="A415" s="138" t="s">
        <v>872</v>
      </c>
      <c r="B415" s="138" t="s">
        <v>1012</v>
      </c>
      <c r="C415" s="139">
        <v>700000</v>
      </c>
    </row>
    <row r="416" spans="1:3" ht="30" customHeight="1" x14ac:dyDescent="0.25">
      <c r="A416" s="238" t="s">
        <v>878</v>
      </c>
      <c r="B416" s="237"/>
      <c r="C416" s="140">
        <v>5176051</v>
      </c>
    </row>
    <row r="417" spans="1:3" ht="30" customHeight="1" x14ac:dyDescent="0.25">
      <c r="A417" s="239" t="s">
        <v>879</v>
      </c>
      <c r="B417" s="237"/>
      <c r="C417" s="141">
        <v>5245051</v>
      </c>
    </row>
    <row r="418" spans="1:3" ht="30" customHeight="1" x14ac:dyDescent="0.25">
      <c r="A418" s="236" t="s">
        <v>803</v>
      </c>
      <c r="B418" s="237"/>
      <c r="C418" s="142">
        <v>69000</v>
      </c>
    </row>
    <row r="419" spans="1:3" ht="30" customHeight="1" x14ac:dyDescent="0.25">
      <c r="A419" s="236" t="s">
        <v>878</v>
      </c>
      <c r="B419" s="237"/>
      <c r="C419" s="142">
        <v>5176051</v>
      </c>
    </row>
    <row r="420" spans="1:3" ht="30" customHeight="1" x14ac:dyDescent="0.25">
      <c r="A420" s="235" t="s">
        <v>1013</v>
      </c>
      <c r="B420" s="228"/>
      <c r="C420" s="228"/>
    </row>
    <row r="421" spans="1:3" ht="30" customHeight="1" x14ac:dyDescent="0.25">
      <c r="A421" s="136" t="s">
        <v>790</v>
      </c>
      <c r="B421" s="136" t="s">
        <v>791</v>
      </c>
      <c r="C421" s="136" t="s">
        <v>227</v>
      </c>
    </row>
    <row r="422" spans="1:3" ht="30" customHeight="1" x14ac:dyDescent="0.25">
      <c r="A422" s="236" t="s">
        <v>792</v>
      </c>
      <c r="B422" s="237"/>
      <c r="C422" s="237"/>
    </row>
    <row r="423" spans="1:3" ht="30" customHeight="1" x14ac:dyDescent="0.25">
      <c r="A423" s="138" t="s">
        <v>1014</v>
      </c>
      <c r="B423" s="138" t="s">
        <v>1015</v>
      </c>
      <c r="C423" s="139">
        <v>117216</v>
      </c>
    </row>
    <row r="424" spans="1:3" ht="30" customHeight="1" x14ac:dyDescent="0.25">
      <c r="A424" s="238" t="s">
        <v>878</v>
      </c>
      <c r="B424" s="237"/>
      <c r="C424" s="140">
        <v>117216</v>
      </c>
    </row>
    <row r="425" spans="1:3" ht="30" customHeight="1" x14ac:dyDescent="0.25">
      <c r="A425" s="239" t="s">
        <v>879</v>
      </c>
      <c r="B425" s="237"/>
      <c r="C425" s="141">
        <v>117216</v>
      </c>
    </row>
    <row r="426" spans="1:3" ht="30" customHeight="1" x14ac:dyDescent="0.25">
      <c r="A426" s="236" t="s">
        <v>803</v>
      </c>
      <c r="B426" s="237"/>
      <c r="C426" s="142">
        <v>0</v>
      </c>
    </row>
    <row r="427" spans="1:3" ht="30" customHeight="1" x14ac:dyDescent="0.25">
      <c r="A427" s="236" t="s">
        <v>878</v>
      </c>
      <c r="B427" s="237"/>
      <c r="C427" s="142">
        <v>117216</v>
      </c>
    </row>
    <row r="428" spans="1:3" ht="30" customHeight="1" x14ac:dyDescent="0.25">
      <c r="A428" s="235" t="s">
        <v>1016</v>
      </c>
      <c r="B428" s="228"/>
      <c r="C428" s="228"/>
    </row>
    <row r="429" spans="1:3" ht="30" customHeight="1" x14ac:dyDescent="0.25">
      <c r="A429" s="136" t="s">
        <v>790</v>
      </c>
      <c r="B429" s="136" t="s">
        <v>791</v>
      </c>
      <c r="C429" s="136" t="s">
        <v>227</v>
      </c>
    </row>
    <row r="430" spans="1:3" ht="30" customHeight="1" x14ac:dyDescent="0.25">
      <c r="A430" s="236" t="s">
        <v>792</v>
      </c>
      <c r="B430" s="237"/>
      <c r="C430" s="237"/>
    </row>
    <row r="431" spans="1:3" ht="30" customHeight="1" x14ac:dyDescent="0.25">
      <c r="A431" s="138" t="s">
        <v>793</v>
      </c>
      <c r="B431" s="138" t="s">
        <v>794</v>
      </c>
      <c r="C431" s="139">
        <v>2712858</v>
      </c>
    </row>
    <row r="432" spans="1:3" ht="30" customHeight="1" x14ac:dyDescent="0.25">
      <c r="A432" s="238" t="s">
        <v>803</v>
      </c>
      <c r="B432" s="237"/>
      <c r="C432" s="140">
        <v>2712858</v>
      </c>
    </row>
    <row r="433" spans="1:3" ht="30" customHeight="1" x14ac:dyDescent="0.25">
      <c r="A433" s="138" t="s">
        <v>834</v>
      </c>
      <c r="B433" s="138" t="s">
        <v>835</v>
      </c>
      <c r="C433" s="139">
        <v>6000</v>
      </c>
    </row>
    <row r="434" spans="1:3" ht="30" customHeight="1" x14ac:dyDescent="0.25">
      <c r="A434" s="138" t="s">
        <v>866</v>
      </c>
      <c r="B434" s="138" t="s">
        <v>867</v>
      </c>
      <c r="C434" s="139">
        <v>1620</v>
      </c>
    </row>
    <row r="435" spans="1:3" ht="30" customHeight="1" x14ac:dyDescent="0.25">
      <c r="A435" s="238" t="s">
        <v>878</v>
      </c>
      <c r="B435" s="237"/>
      <c r="C435" s="140">
        <v>7620</v>
      </c>
    </row>
    <row r="436" spans="1:3" ht="30" customHeight="1" x14ac:dyDescent="0.25">
      <c r="A436" s="239" t="s">
        <v>879</v>
      </c>
      <c r="B436" s="237"/>
      <c r="C436" s="141">
        <v>2720478</v>
      </c>
    </row>
    <row r="437" spans="1:3" ht="30" customHeight="1" x14ac:dyDescent="0.25">
      <c r="A437" s="236" t="s">
        <v>803</v>
      </c>
      <c r="B437" s="237"/>
      <c r="C437" s="142">
        <v>2712858</v>
      </c>
    </row>
    <row r="438" spans="1:3" ht="30" customHeight="1" x14ac:dyDescent="0.25">
      <c r="A438" s="236" t="s">
        <v>878</v>
      </c>
      <c r="B438" s="237"/>
      <c r="C438" s="142">
        <v>7620</v>
      </c>
    </row>
    <row r="439" spans="1:3" ht="30" customHeight="1" x14ac:dyDescent="0.25">
      <c r="A439" s="235" t="s">
        <v>1017</v>
      </c>
      <c r="B439" s="228"/>
      <c r="C439" s="228"/>
    </row>
    <row r="440" spans="1:3" ht="30" customHeight="1" x14ac:dyDescent="0.25">
      <c r="A440" s="136" t="s">
        <v>790</v>
      </c>
      <c r="B440" s="136" t="s">
        <v>791</v>
      </c>
      <c r="C440" s="136" t="s">
        <v>227</v>
      </c>
    </row>
    <row r="441" spans="1:3" ht="30" customHeight="1" x14ac:dyDescent="0.25">
      <c r="A441" s="236" t="s">
        <v>792</v>
      </c>
      <c r="B441" s="237"/>
      <c r="C441" s="237"/>
    </row>
    <row r="442" spans="1:3" ht="30" customHeight="1" x14ac:dyDescent="0.25">
      <c r="A442" s="138" t="s">
        <v>856</v>
      </c>
      <c r="B442" s="138" t="s">
        <v>857</v>
      </c>
      <c r="C442" s="139">
        <v>16605</v>
      </c>
    </row>
    <row r="443" spans="1:3" ht="30" customHeight="1" x14ac:dyDescent="0.25">
      <c r="A443" s="138" t="s">
        <v>862</v>
      </c>
      <c r="B443" s="138" t="s">
        <v>863</v>
      </c>
      <c r="C443" s="139">
        <v>4013</v>
      </c>
    </row>
    <row r="444" spans="1:3" ht="30" customHeight="1" x14ac:dyDescent="0.25">
      <c r="A444" s="238" t="s">
        <v>878</v>
      </c>
      <c r="B444" s="237"/>
      <c r="C444" s="140">
        <v>20618</v>
      </c>
    </row>
    <row r="445" spans="1:3" ht="30" customHeight="1" x14ac:dyDescent="0.25">
      <c r="A445" s="239" t="s">
        <v>879</v>
      </c>
      <c r="B445" s="237"/>
      <c r="C445" s="141">
        <v>20618</v>
      </c>
    </row>
    <row r="446" spans="1:3" ht="30" customHeight="1" x14ac:dyDescent="0.25">
      <c r="A446" s="236" t="s">
        <v>803</v>
      </c>
      <c r="B446" s="237"/>
      <c r="C446" s="142">
        <v>0</v>
      </c>
    </row>
    <row r="447" spans="1:3" ht="30" customHeight="1" x14ac:dyDescent="0.25">
      <c r="A447" s="236" t="s">
        <v>878</v>
      </c>
      <c r="B447" s="237"/>
      <c r="C447" s="142">
        <v>20618</v>
      </c>
    </row>
    <row r="448" spans="1:3" ht="30" customHeight="1" x14ac:dyDescent="0.25">
      <c r="A448" s="235" t="s">
        <v>1018</v>
      </c>
      <c r="B448" s="228"/>
      <c r="C448" s="228"/>
    </row>
    <row r="449" spans="1:3" ht="30" customHeight="1" x14ac:dyDescent="0.25">
      <c r="A449" s="136" t="s">
        <v>790</v>
      </c>
      <c r="B449" s="136" t="s">
        <v>791</v>
      </c>
      <c r="C449" s="136" t="s">
        <v>227</v>
      </c>
    </row>
    <row r="450" spans="1:3" ht="30" customHeight="1" x14ac:dyDescent="0.25">
      <c r="A450" s="236" t="s">
        <v>792</v>
      </c>
      <c r="B450" s="237"/>
      <c r="C450" s="237"/>
    </row>
    <row r="451" spans="1:3" ht="30" customHeight="1" x14ac:dyDescent="0.25">
      <c r="A451" s="138" t="s">
        <v>1019</v>
      </c>
      <c r="B451" s="138" t="s">
        <v>1020</v>
      </c>
      <c r="C451" s="139">
        <v>82402</v>
      </c>
    </row>
    <row r="452" spans="1:3" ht="30" customHeight="1" x14ac:dyDescent="0.25">
      <c r="A452" s="138" t="s">
        <v>795</v>
      </c>
      <c r="B452" s="138" t="s">
        <v>796</v>
      </c>
      <c r="C452" s="139">
        <v>22248</v>
      </c>
    </row>
    <row r="453" spans="1:3" ht="30" customHeight="1" x14ac:dyDescent="0.25">
      <c r="A453" s="238" t="s">
        <v>803</v>
      </c>
      <c r="B453" s="237"/>
      <c r="C453" s="140">
        <v>104650</v>
      </c>
    </row>
    <row r="454" spans="1:3" ht="30" customHeight="1" x14ac:dyDescent="0.25">
      <c r="A454" s="138" t="s">
        <v>804</v>
      </c>
      <c r="B454" s="138" t="s">
        <v>805</v>
      </c>
      <c r="C454" s="139">
        <v>0</v>
      </c>
    </row>
    <row r="455" spans="1:3" ht="30" customHeight="1" x14ac:dyDescent="0.25">
      <c r="A455" s="138" t="s">
        <v>806</v>
      </c>
      <c r="B455" s="138" t="s">
        <v>807</v>
      </c>
      <c r="C455" s="139">
        <v>533024</v>
      </c>
    </row>
    <row r="456" spans="1:3" ht="30" customHeight="1" x14ac:dyDescent="0.25">
      <c r="A456" s="138" t="s">
        <v>951</v>
      </c>
      <c r="B456" s="138" t="s">
        <v>952</v>
      </c>
      <c r="C456" s="139">
        <v>505945</v>
      </c>
    </row>
    <row r="457" spans="1:3" ht="30" customHeight="1" x14ac:dyDescent="0.25">
      <c r="A457" s="138" t="s">
        <v>978</v>
      </c>
      <c r="B457" s="138" t="s">
        <v>979</v>
      </c>
      <c r="C457" s="139">
        <v>5346</v>
      </c>
    </row>
    <row r="458" spans="1:3" ht="30" customHeight="1" x14ac:dyDescent="0.25">
      <c r="A458" s="138" t="s">
        <v>980</v>
      </c>
      <c r="B458" s="138" t="s">
        <v>1021</v>
      </c>
      <c r="C458" s="139">
        <v>7559</v>
      </c>
    </row>
    <row r="459" spans="1:3" ht="30" customHeight="1" x14ac:dyDescent="0.25">
      <c r="A459" s="138" t="s">
        <v>810</v>
      </c>
      <c r="B459" s="138" t="s">
        <v>811</v>
      </c>
      <c r="C459" s="139">
        <v>34845</v>
      </c>
    </row>
    <row r="460" spans="1:3" ht="30" customHeight="1" x14ac:dyDescent="0.25">
      <c r="A460" s="138" t="s">
        <v>953</v>
      </c>
      <c r="B460" s="138" t="s">
        <v>1022</v>
      </c>
      <c r="C460" s="139">
        <v>9984</v>
      </c>
    </row>
    <row r="461" spans="1:3" ht="30" customHeight="1" x14ac:dyDescent="0.25">
      <c r="A461" s="138" t="s">
        <v>955</v>
      </c>
      <c r="B461" s="138" t="s">
        <v>1023</v>
      </c>
      <c r="C461" s="139">
        <v>66710</v>
      </c>
    </row>
    <row r="462" spans="1:3" ht="30" customHeight="1" x14ac:dyDescent="0.25">
      <c r="A462" s="138" t="s">
        <v>818</v>
      </c>
      <c r="B462" s="138" t="s">
        <v>819</v>
      </c>
      <c r="C462" s="139">
        <v>315852</v>
      </c>
    </row>
    <row r="463" spans="1:3" ht="30" customHeight="1" x14ac:dyDescent="0.25">
      <c r="A463" s="138" t="s">
        <v>820</v>
      </c>
      <c r="B463" s="138" t="s">
        <v>821</v>
      </c>
      <c r="C463" s="139">
        <v>7954</v>
      </c>
    </row>
    <row r="464" spans="1:3" ht="30" customHeight="1" x14ac:dyDescent="0.25">
      <c r="A464" s="138" t="s">
        <v>957</v>
      </c>
      <c r="B464" s="138" t="s">
        <v>958</v>
      </c>
      <c r="C464" s="139">
        <v>11061</v>
      </c>
    </row>
    <row r="465" spans="1:3" ht="30" customHeight="1" x14ac:dyDescent="0.25">
      <c r="A465" s="138" t="s">
        <v>822</v>
      </c>
      <c r="B465" s="138" t="s">
        <v>823</v>
      </c>
      <c r="C465" s="139">
        <v>8612</v>
      </c>
    </row>
    <row r="466" spans="1:3" ht="30" customHeight="1" x14ac:dyDescent="0.25">
      <c r="A466" s="138" t="s">
        <v>993</v>
      </c>
      <c r="B466" s="138" t="s">
        <v>994</v>
      </c>
      <c r="C466" s="139">
        <v>1349</v>
      </c>
    </row>
    <row r="467" spans="1:3" ht="30" customHeight="1" x14ac:dyDescent="0.25">
      <c r="A467" s="138" t="s">
        <v>1007</v>
      </c>
      <c r="B467" s="138" t="s">
        <v>1008</v>
      </c>
      <c r="C467" s="139">
        <v>1766811</v>
      </c>
    </row>
    <row r="468" spans="1:3" ht="30" customHeight="1" x14ac:dyDescent="0.25">
      <c r="A468" s="138" t="s">
        <v>828</v>
      </c>
      <c r="B468" s="138" t="s">
        <v>829</v>
      </c>
      <c r="C468" s="139">
        <v>6999</v>
      </c>
    </row>
    <row r="469" spans="1:3" ht="30" customHeight="1" x14ac:dyDescent="0.25">
      <c r="A469" s="138" t="s">
        <v>1024</v>
      </c>
      <c r="B469" s="138" t="s">
        <v>1025</v>
      </c>
      <c r="C469" s="139">
        <v>8622</v>
      </c>
    </row>
    <row r="470" spans="1:3" ht="30" customHeight="1" x14ac:dyDescent="0.25">
      <c r="A470" s="138" t="s">
        <v>946</v>
      </c>
      <c r="B470" s="138" t="s">
        <v>947</v>
      </c>
      <c r="C470" s="139">
        <v>13986</v>
      </c>
    </row>
    <row r="471" spans="1:3" ht="30" customHeight="1" x14ac:dyDescent="0.25">
      <c r="A471" s="138" t="s">
        <v>832</v>
      </c>
      <c r="B471" s="138" t="s">
        <v>833</v>
      </c>
      <c r="C471" s="139">
        <v>96669</v>
      </c>
    </row>
    <row r="472" spans="1:3" ht="30" customHeight="1" x14ac:dyDescent="0.25">
      <c r="A472" s="138" t="s">
        <v>838</v>
      </c>
      <c r="B472" s="138" t="s">
        <v>839</v>
      </c>
      <c r="C472" s="139">
        <v>8341</v>
      </c>
    </row>
    <row r="473" spans="1:3" ht="30" customHeight="1" x14ac:dyDescent="0.25">
      <c r="A473" s="138" t="s">
        <v>840</v>
      </c>
      <c r="B473" s="138" t="s">
        <v>841</v>
      </c>
      <c r="C473" s="139">
        <v>40656</v>
      </c>
    </row>
    <row r="474" spans="1:3" ht="30" customHeight="1" x14ac:dyDescent="0.25">
      <c r="A474" s="138" t="s">
        <v>842</v>
      </c>
      <c r="B474" s="138" t="s">
        <v>843</v>
      </c>
      <c r="C474" s="139">
        <v>246512</v>
      </c>
    </row>
    <row r="475" spans="1:3" ht="30" customHeight="1" x14ac:dyDescent="0.25">
      <c r="A475" s="138" t="s">
        <v>844</v>
      </c>
      <c r="B475" s="138" t="s">
        <v>845</v>
      </c>
      <c r="C475" s="139">
        <v>46768</v>
      </c>
    </row>
    <row r="476" spans="1:3" ht="30" customHeight="1" x14ac:dyDescent="0.25">
      <c r="A476" s="138" t="s">
        <v>846</v>
      </c>
      <c r="B476" s="138" t="s">
        <v>1026</v>
      </c>
      <c r="C476" s="139">
        <v>1946</v>
      </c>
    </row>
    <row r="477" spans="1:3" ht="30" customHeight="1" x14ac:dyDescent="0.25">
      <c r="A477" s="138" t="s">
        <v>895</v>
      </c>
      <c r="B477" s="138" t="s">
        <v>896</v>
      </c>
      <c r="C477" s="139">
        <v>720</v>
      </c>
    </row>
    <row r="478" spans="1:3" ht="30" customHeight="1" x14ac:dyDescent="0.25">
      <c r="A478" s="138" t="s">
        <v>856</v>
      </c>
      <c r="B478" s="138" t="s">
        <v>857</v>
      </c>
      <c r="C478" s="139">
        <v>6529</v>
      </c>
    </row>
    <row r="479" spans="1:3" ht="30" customHeight="1" x14ac:dyDescent="0.25">
      <c r="A479" s="138" t="s">
        <v>1027</v>
      </c>
      <c r="B479" s="138" t="s">
        <v>1028</v>
      </c>
      <c r="C479" s="139">
        <v>3088</v>
      </c>
    </row>
    <row r="480" spans="1:3" ht="30" customHeight="1" x14ac:dyDescent="0.25">
      <c r="A480" s="138" t="s">
        <v>866</v>
      </c>
      <c r="B480" s="138" t="s">
        <v>885</v>
      </c>
      <c r="C480" s="139">
        <v>499682</v>
      </c>
    </row>
    <row r="481" spans="1:3" ht="30" customHeight="1" x14ac:dyDescent="0.25">
      <c r="A481" s="238" t="s">
        <v>878</v>
      </c>
      <c r="B481" s="237"/>
      <c r="C481" s="140">
        <v>4255570</v>
      </c>
    </row>
    <row r="482" spans="1:3" ht="30" customHeight="1" x14ac:dyDescent="0.25">
      <c r="A482" s="239" t="s">
        <v>879</v>
      </c>
      <c r="B482" s="237"/>
      <c r="C482" s="141">
        <v>4360220</v>
      </c>
    </row>
    <row r="483" spans="1:3" ht="30" customHeight="1" x14ac:dyDescent="0.25">
      <c r="A483" s="236" t="s">
        <v>803</v>
      </c>
      <c r="B483" s="237"/>
      <c r="C483" s="142">
        <v>104650</v>
      </c>
    </row>
    <row r="484" spans="1:3" ht="30" customHeight="1" x14ac:dyDescent="0.25">
      <c r="A484" s="236" t="s">
        <v>878</v>
      </c>
      <c r="B484" s="237"/>
      <c r="C484" s="142">
        <v>4255570</v>
      </c>
    </row>
    <row r="485" spans="1:3" ht="30" customHeight="1" x14ac:dyDescent="0.25">
      <c r="A485" s="235" t="s">
        <v>1029</v>
      </c>
      <c r="B485" s="228"/>
      <c r="C485" s="228"/>
    </row>
    <row r="486" spans="1:3" ht="30" customHeight="1" x14ac:dyDescent="0.25">
      <c r="A486" s="136" t="s">
        <v>790</v>
      </c>
      <c r="B486" s="136" t="s">
        <v>791</v>
      </c>
      <c r="C486" s="136" t="s">
        <v>227</v>
      </c>
    </row>
    <row r="487" spans="1:3" ht="30" customHeight="1" x14ac:dyDescent="0.25">
      <c r="A487" s="236" t="s">
        <v>792</v>
      </c>
      <c r="B487" s="237"/>
      <c r="C487" s="237"/>
    </row>
    <row r="488" spans="1:3" ht="30" customHeight="1" x14ac:dyDescent="0.25">
      <c r="A488" s="138" t="s">
        <v>1030</v>
      </c>
      <c r="B488" s="138" t="s">
        <v>1031</v>
      </c>
      <c r="C488" s="139">
        <v>98600</v>
      </c>
    </row>
    <row r="489" spans="1:3" ht="30" customHeight="1" x14ac:dyDescent="0.25">
      <c r="A489" s="238" t="s">
        <v>878</v>
      </c>
      <c r="B489" s="237"/>
      <c r="C489" s="140">
        <v>98600</v>
      </c>
    </row>
    <row r="490" spans="1:3" ht="30" customHeight="1" x14ac:dyDescent="0.25">
      <c r="A490" s="239" t="s">
        <v>879</v>
      </c>
      <c r="B490" s="237"/>
      <c r="C490" s="141">
        <v>98600</v>
      </c>
    </row>
    <row r="491" spans="1:3" ht="30" customHeight="1" x14ac:dyDescent="0.25">
      <c r="A491" s="236" t="s">
        <v>803</v>
      </c>
      <c r="B491" s="237"/>
      <c r="C491" s="142">
        <v>0</v>
      </c>
    </row>
    <row r="492" spans="1:3" ht="30" customHeight="1" x14ac:dyDescent="0.25">
      <c r="A492" s="236" t="s">
        <v>878</v>
      </c>
      <c r="B492" s="237"/>
      <c r="C492" s="142">
        <v>98600</v>
      </c>
    </row>
    <row r="493" spans="1:3" ht="30" customHeight="1" x14ac:dyDescent="0.25">
      <c r="A493" s="235" t="s">
        <v>1032</v>
      </c>
      <c r="B493" s="228"/>
      <c r="C493" s="228"/>
    </row>
    <row r="494" spans="1:3" ht="30" customHeight="1" x14ac:dyDescent="0.25">
      <c r="A494" s="136" t="s">
        <v>790</v>
      </c>
      <c r="B494" s="136" t="s">
        <v>791</v>
      </c>
      <c r="C494" s="136" t="s">
        <v>227</v>
      </c>
    </row>
    <row r="495" spans="1:3" ht="30" customHeight="1" x14ac:dyDescent="0.25">
      <c r="A495" s="236" t="s">
        <v>792</v>
      </c>
      <c r="B495" s="237"/>
      <c r="C495" s="237"/>
    </row>
    <row r="496" spans="1:3" ht="30" customHeight="1" x14ac:dyDescent="0.25">
      <c r="A496" s="138" t="s">
        <v>883</v>
      </c>
      <c r="B496" s="138" t="s">
        <v>884</v>
      </c>
      <c r="C496" s="139">
        <v>13120</v>
      </c>
    </row>
    <row r="497" spans="1:3" ht="30" customHeight="1" x14ac:dyDescent="0.25">
      <c r="A497" s="138" t="s">
        <v>866</v>
      </c>
      <c r="B497" s="138" t="s">
        <v>867</v>
      </c>
      <c r="C497" s="139">
        <v>3542</v>
      </c>
    </row>
    <row r="498" spans="1:3" ht="30" customHeight="1" x14ac:dyDescent="0.25">
      <c r="A498" s="138" t="s">
        <v>1033</v>
      </c>
      <c r="B498" s="138" t="s">
        <v>1034</v>
      </c>
      <c r="C498" s="139">
        <v>2483840</v>
      </c>
    </row>
    <row r="499" spans="1:3" ht="30" customHeight="1" x14ac:dyDescent="0.25">
      <c r="A499" s="138" t="s">
        <v>1035</v>
      </c>
      <c r="B499" s="138" t="s">
        <v>1036</v>
      </c>
      <c r="C499" s="139">
        <v>487324</v>
      </c>
    </row>
    <row r="500" spans="1:3" ht="30" customHeight="1" x14ac:dyDescent="0.25">
      <c r="A500" s="138" t="s">
        <v>1037</v>
      </c>
      <c r="B500" s="138" t="s">
        <v>1038</v>
      </c>
      <c r="C500" s="139">
        <v>154240</v>
      </c>
    </row>
    <row r="501" spans="1:3" ht="30" customHeight="1" x14ac:dyDescent="0.25">
      <c r="A501" s="138" t="s">
        <v>1039</v>
      </c>
      <c r="B501" s="138" t="s">
        <v>1040</v>
      </c>
      <c r="C501" s="139">
        <v>375000</v>
      </c>
    </row>
    <row r="502" spans="1:3" ht="30" customHeight="1" x14ac:dyDescent="0.25">
      <c r="A502" s="138" t="s">
        <v>1041</v>
      </c>
      <c r="B502" s="138" t="s">
        <v>1042</v>
      </c>
      <c r="C502" s="139">
        <v>0</v>
      </c>
    </row>
    <row r="503" spans="1:3" ht="30" customHeight="1" x14ac:dyDescent="0.25">
      <c r="A503" s="138" t="s">
        <v>941</v>
      </c>
      <c r="B503" s="138" t="s">
        <v>942</v>
      </c>
      <c r="C503" s="139">
        <v>-59225</v>
      </c>
    </row>
    <row r="504" spans="1:3" ht="30" customHeight="1" x14ac:dyDescent="0.25">
      <c r="A504" s="238" t="s">
        <v>878</v>
      </c>
      <c r="B504" s="237"/>
      <c r="C504" s="140">
        <v>3457841</v>
      </c>
    </row>
    <row r="505" spans="1:3" ht="30" customHeight="1" x14ac:dyDescent="0.25">
      <c r="A505" s="239" t="s">
        <v>879</v>
      </c>
      <c r="B505" s="237"/>
      <c r="C505" s="141">
        <v>3457841</v>
      </c>
    </row>
    <row r="506" spans="1:3" ht="30" customHeight="1" x14ac:dyDescent="0.25">
      <c r="A506" s="236" t="s">
        <v>803</v>
      </c>
      <c r="B506" s="237"/>
      <c r="C506" s="142">
        <v>0</v>
      </c>
    </row>
    <row r="507" spans="1:3" ht="30" customHeight="1" x14ac:dyDescent="0.25">
      <c r="A507" s="236" t="s">
        <v>878</v>
      </c>
      <c r="B507" s="237"/>
      <c r="C507" s="142">
        <v>3457841</v>
      </c>
    </row>
    <row r="508" spans="1:3" ht="30" customHeight="1" x14ac:dyDescent="0.25">
      <c r="A508" s="235" t="s">
        <v>1043</v>
      </c>
      <c r="B508" s="228"/>
      <c r="C508" s="228"/>
    </row>
    <row r="509" spans="1:3" ht="30" customHeight="1" x14ac:dyDescent="0.25">
      <c r="A509" s="136" t="s">
        <v>790</v>
      </c>
      <c r="B509" s="136" t="s">
        <v>791</v>
      </c>
      <c r="C509" s="136" t="s">
        <v>227</v>
      </c>
    </row>
    <row r="510" spans="1:3" ht="30" customHeight="1" x14ac:dyDescent="0.25">
      <c r="A510" s="236" t="s">
        <v>792</v>
      </c>
      <c r="B510" s="237"/>
      <c r="C510" s="237"/>
    </row>
    <row r="511" spans="1:3" ht="30" customHeight="1" x14ac:dyDescent="0.25">
      <c r="A511" s="138" t="s">
        <v>1044</v>
      </c>
      <c r="B511" s="138" t="s">
        <v>1045</v>
      </c>
      <c r="C511" s="139">
        <v>14000</v>
      </c>
    </row>
    <row r="512" spans="1:3" ht="30" customHeight="1" x14ac:dyDescent="0.25">
      <c r="A512" s="138" t="s">
        <v>1046</v>
      </c>
      <c r="B512" s="138" t="s">
        <v>1047</v>
      </c>
      <c r="C512" s="139">
        <v>137300</v>
      </c>
    </row>
    <row r="513" spans="1:3" ht="30" customHeight="1" x14ac:dyDescent="0.25">
      <c r="A513" s="138" t="s">
        <v>1048</v>
      </c>
      <c r="B513" s="138" t="s">
        <v>1049</v>
      </c>
      <c r="C513" s="139">
        <v>-4620</v>
      </c>
    </row>
    <row r="514" spans="1:3" ht="30" customHeight="1" x14ac:dyDescent="0.25">
      <c r="A514" s="138" t="s">
        <v>1050</v>
      </c>
      <c r="B514" s="138" t="s">
        <v>1051</v>
      </c>
      <c r="C514" s="139">
        <v>3624259</v>
      </c>
    </row>
    <row r="515" spans="1:3" ht="30" customHeight="1" x14ac:dyDescent="0.25">
      <c r="A515" s="138" t="s">
        <v>1052</v>
      </c>
      <c r="B515" s="138" t="s">
        <v>1053</v>
      </c>
      <c r="C515" s="139">
        <v>6782990</v>
      </c>
    </row>
    <row r="516" spans="1:3" ht="30" customHeight="1" x14ac:dyDescent="0.25">
      <c r="A516" s="138" t="s">
        <v>1054</v>
      </c>
      <c r="B516" s="138" t="s">
        <v>1055</v>
      </c>
      <c r="C516" s="139">
        <v>2420098</v>
      </c>
    </row>
    <row r="517" spans="1:3" ht="30" customHeight="1" x14ac:dyDescent="0.25">
      <c r="A517" s="138" t="s">
        <v>1056</v>
      </c>
      <c r="B517" s="138" t="s">
        <v>1057</v>
      </c>
      <c r="C517" s="139">
        <v>876614</v>
      </c>
    </row>
    <row r="518" spans="1:3" ht="30" customHeight="1" x14ac:dyDescent="0.25">
      <c r="A518" s="138" t="s">
        <v>1058</v>
      </c>
      <c r="B518" s="138" t="s">
        <v>1059</v>
      </c>
      <c r="C518" s="139">
        <v>239180</v>
      </c>
    </row>
    <row r="519" spans="1:3" ht="30" customHeight="1" x14ac:dyDescent="0.25">
      <c r="A519" s="138" t="s">
        <v>881</v>
      </c>
      <c r="B519" s="138" t="s">
        <v>1002</v>
      </c>
      <c r="C519" s="139">
        <v>13019808</v>
      </c>
    </row>
    <row r="520" spans="1:3" ht="30" customHeight="1" x14ac:dyDescent="0.25">
      <c r="A520" s="138" t="s">
        <v>1060</v>
      </c>
      <c r="B520" s="138" t="s">
        <v>1061</v>
      </c>
      <c r="C520" s="139">
        <v>503272</v>
      </c>
    </row>
    <row r="521" spans="1:3" ht="30" customHeight="1" x14ac:dyDescent="0.25">
      <c r="A521" s="138" t="s">
        <v>891</v>
      </c>
      <c r="B521" s="138" t="s">
        <v>906</v>
      </c>
      <c r="C521" s="139">
        <v>4571000</v>
      </c>
    </row>
    <row r="522" spans="1:3" ht="30" customHeight="1" x14ac:dyDescent="0.25">
      <c r="A522" s="138" t="s">
        <v>795</v>
      </c>
      <c r="B522" s="138" t="s">
        <v>969</v>
      </c>
      <c r="C522" s="139">
        <v>3617592</v>
      </c>
    </row>
    <row r="523" spans="1:3" ht="30" customHeight="1" x14ac:dyDescent="0.25">
      <c r="A523" s="138" t="s">
        <v>1062</v>
      </c>
      <c r="B523" s="138" t="s">
        <v>1063</v>
      </c>
      <c r="C523" s="139">
        <v>6154</v>
      </c>
    </row>
    <row r="524" spans="1:3" ht="30" customHeight="1" x14ac:dyDescent="0.25">
      <c r="A524" s="138" t="s">
        <v>1064</v>
      </c>
      <c r="B524" s="138" t="s">
        <v>1065</v>
      </c>
      <c r="C524" s="139">
        <v>458455</v>
      </c>
    </row>
    <row r="525" spans="1:3" ht="30" customHeight="1" x14ac:dyDescent="0.25">
      <c r="A525" s="138" t="s">
        <v>799</v>
      </c>
      <c r="B525" s="138" t="s">
        <v>800</v>
      </c>
      <c r="C525" s="139">
        <v>12</v>
      </c>
    </row>
    <row r="526" spans="1:3" ht="30" customHeight="1" x14ac:dyDescent="0.25">
      <c r="A526" s="138" t="s">
        <v>1066</v>
      </c>
      <c r="B526" s="138" t="s">
        <v>1067</v>
      </c>
      <c r="C526" s="139">
        <v>297400</v>
      </c>
    </row>
    <row r="527" spans="1:3" ht="30" customHeight="1" x14ac:dyDescent="0.25">
      <c r="A527" s="238" t="s">
        <v>803</v>
      </c>
      <c r="B527" s="237"/>
      <c r="C527" s="140">
        <v>36563514</v>
      </c>
    </row>
    <row r="528" spans="1:3" ht="30" customHeight="1" x14ac:dyDescent="0.25">
      <c r="A528" s="138" t="s">
        <v>804</v>
      </c>
      <c r="B528" s="138" t="s">
        <v>805</v>
      </c>
      <c r="C528" s="139">
        <v>0</v>
      </c>
    </row>
    <row r="529" spans="1:3" ht="30" customHeight="1" x14ac:dyDescent="0.25">
      <c r="A529" s="138" t="s">
        <v>806</v>
      </c>
      <c r="B529" s="138" t="s">
        <v>807</v>
      </c>
      <c r="C529" s="139">
        <v>2016121</v>
      </c>
    </row>
    <row r="530" spans="1:3" ht="30" customHeight="1" x14ac:dyDescent="0.25">
      <c r="A530" s="138" t="s">
        <v>951</v>
      </c>
      <c r="B530" s="138" t="s">
        <v>952</v>
      </c>
      <c r="C530" s="139">
        <v>1702673</v>
      </c>
    </row>
    <row r="531" spans="1:3" ht="30" customHeight="1" x14ac:dyDescent="0.25">
      <c r="A531" s="138" t="s">
        <v>978</v>
      </c>
      <c r="B531" s="138" t="s">
        <v>979</v>
      </c>
      <c r="C531" s="139">
        <v>24354</v>
      </c>
    </row>
    <row r="532" spans="1:3" ht="30" customHeight="1" x14ac:dyDescent="0.25">
      <c r="A532" s="138" t="s">
        <v>980</v>
      </c>
      <c r="B532" s="138" t="s">
        <v>1021</v>
      </c>
      <c r="C532" s="139">
        <v>25306</v>
      </c>
    </row>
    <row r="533" spans="1:3" ht="30" customHeight="1" x14ac:dyDescent="0.25">
      <c r="A533" s="138" t="s">
        <v>810</v>
      </c>
      <c r="B533" s="138" t="s">
        <v>811</v>
      </c>
      <c r="C533" s="139">
        <v>112673</v>
      </c>
    </row>
    <row r="534" spans="1:3" ht="30" customHeight="1" x14ac:dyDescent="0.25">
      <c r="A534" s="138" t="s">
        <v>953</v>
      </c>
      <c r="B534" s="138" t="s">
        <v>954</v>
      </c>
      <c r="C534" s="139">
        <v>33339</v>
      </c>
    </row>
    <row r="535" spans="1:3" ht="30" customHeight="1" x14ac:dyDescent="0.25">
      <c r="A535" s="138" t="s">
        <v>955</v>
      </c>
      <c r="B535" s="138" t="s">
        <v>956</v>
      </c>
      <c r="C535" s="139">
        <v>237013</v>
      </c>
    </row>
    <row r="536" spans="1:3" ht="30" customHeight="1" x14ac:dyDescent="0.25">
      <c r="A536" s="138" t="s">
        <v>818</v>
      </c>
      <c r="B536" s="138" t="s">
        <v>819</v>
      </c>
      <c r="C536" s="139">
        <v>1084617</v>
      </c>
    </row>
    <row r="537" spans="1:3" ht="30" customHeight="1" x14ac:dyDescent="0.25">
      <c r="A537" s="138" t="s">
        <v>820</v>
      </c>
      <c r="B537" s="138" t="s">
        <v>821</v>
      </c>
      <c r="C537" s="139">
        <v>27039</v>
      </c>
    </row>
    <row r="538" spans="1:3" ht="30" customHeight="1" x14ac:dyDescent="0.25">
      <c r="A538" s="138" t="s">
        <v>957</v>
      </c>
      <c r="B538" s="138" t="s">
        <v>958</v>
      </c>
      <c r="C538" s="139">
        <v>41609</v>
      </c>
    </row>
    <row r="539" spans="1:3" ht="30" customHeight="1" x14ac:dyDescent="0.25">
      <c r="A539" s="138" t="s">
        <v>822</v>
      </c>
      <c r="B539" s="138" t="s">
        <v>823</v>
      </c>
      <c r="C539" s="139">
        <v>29278</v>
      </c>
    </row>
    <row r="540" spans="1:3" ht="30" customHeight="1" x14ac:dyDescent="0.25">
      <c r="A540" s="138" t="s">
        <v>993</v>
      </c>
      <c r="B540" s="138" t="s">
        <v>994</v>
      </c>
      <c r="C540" s="139">
        <v>4270</v>
      </c>
    </row>
    <row r="541" spans="1:3" ht="30" customHeight="1" x14ac:dyDescent="0.25">
      <c r="A541" s="138" t="s">
        <v>1007</v>
      </c>
      <c r="B541" s="138" t="s">
        <v>1008</v>
      </c>
      <c r="C541" s="139">
        <v>5980027</v>
      </c>
    </row>
    <row r="542" spans="1:3" ht="30" customHeight="1" x14ac:dyDescent="0.25">
      <c r="A542" s="138" t="s">
        <v>828</v>
      </c>
      <c r="B542" s="138" t="s">
        <v>829</v>
      </c>
      <c r="C542" s="139">
        <v>23385</v>
      </c>
    </row>
    <row r="543" spans="1:3" ht="30" customHeight="1" x14ac:dyDescent="0.25">
      <c r="A543" s="138" t="s">
        <v>946</v>
      </c>
      <c r="B543" s="138" t="s">
        <v>947</v>
      </c>
      <c r="C543" s="139">
        <v>46014</v>
      </c>
    </row>
    <row r="544" spans="1:3" ht="30" customHeight="1" x14ac:dyDescent="0.25">
      <c r="A544" s="138" t="s">
        <v>832</v>
      </c>
      <c r="B544" s="138" t="s">
        <v>833</v>
      </c>
      <c r="C544" s="139">
        <v>327509</v>
      </c>
    </row>
    <row r="545" spans="1:3" ht="30" customHeight="1" x14ac:dyDescent="0.25">
      <c r="A545" s="138" t="s">
        <v>838</v>
      </c>
      <c r="B545" s="138" t="s">
        <v>839</v>
      </c>
      <c r="C545" s="139">
        <v>33970</v>
      </c>
    </row>
    <row r="546" spans="1:3" ht="30" customHeight="1" x14ac:dyDescent="0.25">
      <c r="A546" s="138" t="s">
        <v>840</v>
      </c>
      <c r="B546" s="138" t="s">
        <v>841</v>
      </c>
      <c r="C546" s="139">
        <v>148436</v>
      </c>
    </row>
    <row r="547" spans="1:3" ht="30" customHeight="1" x14ac:dyDescent="0.25">
      <c r="A547" s="138" t="s">
        <v>842</v>
      </c>
      <c r="B547" s="138" t="s">
        <v>843</v>
      </c>
      <c r="C547" s="139">
        <v>881470</v>
      </c>
    </row>
    <row r="548" spans="1:3" ht="30" customHeight="1" x14ac:dyDescent="0.25">
      <c r="A548" s="138" t="s">
        <v>844</v>
      </c>
      <c r="B548" s="138" t="s">
        <v>845</v>
      </c>
      <c r="C548" s="139">
        <v>167534</v>
      </c>
    </row>
    <row r="549" spans="1:3" ht="30" customHeight="1" x14ac:dyDescent="0.25">
      <c r="A549" s="138" t="s">
        <v>846</v>
      </c>
      <c r="B549" s="138" t="s">
        <v>847</v>
      </c>
      <c r="C549" s="139">
        <v>5464</v>
      </c>
    </row>
    <row r="550" spans="1:3" ht="30" customHeight="1" x14ac:dyDescent="0.25">
      <c r="A550" s="138" t="s">
        <v>895</v>
      </c>
      <c r="B550" s="138" t="s">
        <v>896</v>
      </c>
      <c r="C550" s="139">
        <v>2280</v>
      </c>
    </row>
    <row r="551" spans="1:3" ht="30" customHeight="1" x14ac:dyDescent="0.25">
      <c r="A551" s="138" t="s">
        <v>856</v>
      </c>
      <c r="B551" s="138" t="s">
        <v>857</v>
      </c>
      <c r="C551" s="139">
        <v>20603</v>
      </c>
    </row>
    <row r="552" spans="1:3" ht="30" customHeight="1" x14ac:dyDescent="0.25">
      <c r="A552" s="138" t="s">
        <v>1027</v>
      </c>
      <c r="B552" s="138" t="s">
        <v>1028</v>
      </c>
      <c r="C552" s="139">
        <v>10072</v>
      </c>
    </row>
    <row r="553" spans="1:3" ht="30" customHeight="1" x14ac:dyDescent="0.25">
      <c r="A553" s="138" t="s">
        <v>866</v>
      </c>
      <c r="B553" s="138" t="s">
        <v>885</v>
      </c>
      <c r="C553" s="139">
        <v>1704353</v>
      </c>
    </row>
    <row r="554" spans="1:3" ht="30" customHeight="1" x14ac:dyDescent="0.25">
      <c r="A554" s="238" t="s">
        <v>878</v>
      </c>
      <c r="B554" s="237"/>
      <c r="C554" s="140">
        <v>14689409</v>
      </c>
    </row>
    <row r="555" spans="1:3" ht="30" customHeight="1" x14ac:dyDescent="0.25">
      <c r="A555" s="239" t="s">
        <v>879</v>
      </c>
      <c r="B555" s="237"/>
      <c r="C555" s="141">
        <v>51252923</v>
      </c>
    </row>
    <row r="556" spans="1:3" ht="30" customHeight="1" x14ac:dyDescent="0.25">
      <c r="A556" s="236" t="s">
        <v>803</v>
      </c>
      <c r="B556" s="237"/>
      <c r="C556" s="142">
        <v>36563514</v>
      </c>
    </row>
    <row r="557" spans="1:3" ht="30" customHeight="1" x14ac:dyDescent="0.25">
      <c r="A557" s="236" t="s">
        <v>878</v>
      </c>
      <c r="B557" s="237"/>
      <c r="C557" s="142">
        <v>14689409</v>
      </c>
    </row>
    <row r="558" spans="1:3" ht="30" customHeight="1" x14ac:dyDescent="0.25">
      <c r="A558" s="131"/>
      <c r="B558" s="131"/>
      <c r="C558" s="131"/>
    </row>
  </sheetData>
  <mergeCells count="212">
    <mergeCell ref="A556:B556"/>
    <mergeCell ref="A557:B557"/>
    <mergeCell ref="A507:B507"/>
    <mergeCell ref="A508:C508"/>
    <mergeCell ref="A510:C510"/>
    <mergeCell ref="A527:B527"/>
    <mergeCell ref="A554:B554"/>
    <mergeCell ref="A555:B555"/>
    <mergeCell ref="A492:B492"/>
    <mergeCell ref="A493:C493"/>
    <mergeCell ref="A495:C495"/>
    <mergeCell ref="A504:B504"/>
    <mergeCell ref="A505:B505"/>
    <mergeCell ref="A506:B506"/>
    <mergeCell ref="A484:B484"/>
    <mergeCell ref="A485:C485"/>
    <mergeCell ref="A487:C487"/>
    <mergeCell ref="A489:B489"/>
    <mergeCell ref="A490:B490"/>
    <mergeCell ref="A491:B491"/>
    <mergeCell ref="A448:C448"/>
    <mergeCell ref="A450:C450"/>
    <mergeCell ref="A453:B453"/>
    <mergeCell ref="A481:B481"/>
    <mergeCell ref="A482:B482"/>
    <mergeCell ref="A483:B483"/>
    <mergeCell ref="A439:C439"/>
    <mergeCell ref="A441:C441"/>
    <mergeCell ref="A444:B444"/>
    <mergeCell ref="A445:B445"/>
    <mergeCell ref="A446:B446"/>
    <mergeCell ref="A447:B447"/>
    <mergeCell ref="A430:C430"/>
    <mergeCell ref="A432:B432"/>
    <mergeCell ref="A435:B435"/>
    <mergeCell ref="A436:B436"/>
    <mergeCell ref="A437:B437"/>
    <mergeCell ref="A438:B438"/>
    <mergeCell ref="A422:C422"/>
    <mergeCell ref="A424:B424"/>
    <mergeCell ref="A425:B425"/>
    <mergeCell ref="A426:B426"/>
    <mergeCell ref="A427:B427"/>
    <mergeCell ref="A428:C428"/>
    <mergeCell ref="A395:B395"/>
    <mergeCell ref="A416:B416"/>
    <mergeCell ref="A417:B417"/>
    <mergeCell ref="A418:B418"/>
    <mergeCell ref="A419:B419"/>
    <mergeCell ref="A420:C420"/>
    <mergeCell ref="A384:B384"/>
    <mergeCell ref="A385:B385"/>
    <mergeCell ref="A386:B386"/>
    <mergeCell ref="A387:B387"/>
    <mergeCell ref="A388:C388"/>
    <mergeCell ref="A390:C390"/>
    <mergeCell ref="A374:B374"/>
    <mergeCell ref="A375:B375"/>
    <mergeCell ref="A376:B376"/>
    <mergeCell ref="A377:B377"/>
    <mergeCell ref="A378:C378"/>
    <mergeCell ref="A380:C380"/>
    <mergeCell ref="A365:B365"/>
    <mergeCell ref="A366:B366"/>
    <mergeCell ref="A367:B367"/>
    <mergeCell ref="A368:B368"/>
    <mergeCell ref="A369:C369"/>
    <mergeCell ref="A371:C371"/>
    <mergeCell ref="A356:B356"/>
    <mergeCell ref="A357:B357"/>
    <mergeCell ref="A358:B358"/>
    <mergeCell ref="A359:B359"/>
    <mergeCell ref="A360:C360"/>
    <mergeCell ref="A362:C362"/>
    <mergeCell ref="A345:B345"/>
    <mergeCell ref="A346:B346"/>
    <mergeCell ref="A347:B347"/>
    <mergeCell ref="A348:B348"/>
    <mergeCell ref="A349:C349"/>
    <mergeCell ref="A351:C351"/>
    <mergeCell ref="A313:B313"/>
    <mergeCell ref="A314:B314"/>
    <mergeCell ref="A315:B315"/>
    <mergeCell ref="A316:C316"/>
    <mergeCell ref="A318:C318"/>
    <mergeCell ref="A320:B320"/>
    <mergeCell ref="A304:B304"/>
    <mergeCell ref="A305:B305"/>
    <mergeCell ref="A306:B306"/>
    <mergeCell ref="A307:C307"/>
    <mergeCell ref="A309:C309"/>
    <mergeCell ref="A312:B312"/>
    <mergeCell ref="A294:B294"/>
    <mergeCell ref="A295:B295"/>
    <mergeCell ref="A296:B296"/>
    <mergeCell ref="A297:C297"/>
    <mergeCell ref="A299:C299"/>
    <mergeCell ref="A303:B303"/>
    <mergeCell ref="A286:B286"/>
    <mergeCell ref="A287:B287"/>
    <mergeCell ref="A288:B288"/>
    <mergeCell ref="A289:C289"/>
    <mergeCell ref="A291:C291"/>
    <mergeCell ref="A293:B293"/>
    <mergeCell ref="A277:B277"/>
    <mergeCell ref="A278:B278"/>
    <mergeCell ref="A279:B279"/>
    <mergeCell ref="A280:C280"/>
    <mergeCell ref="A282:C282"/>
    <mergeCell ref="A285:B285"/>
    <mergeCell ref="A252:B252"/>
    <mergeCell ref="A253:B253"/>
    <mergeCell ref="A254:B254"/>
    <mergeCell ref="A255:C255"/>
    <mergeCell ref="A257:C257"/>
    <mergeCell ref="A276:B276"/>
    <mergeCell ref="A234:B234"/>
    <mergeCell ref="A235:B235"/>
    <mergeCell ref="A236:B236"/>
    <mergeCell ref="A237:C237"/>
    <mergeCell ref="A239:C239"/>
    <mergeCell ref="A251:B251"/>
    <mergeCell ref="A224:B224"/>
    <mergeCell ref="A225:B225"/>
    <mergeCell ref="A226:B226"/>
    <mergeCell ref="A227:C227"/>
    <mergeCell ref="A229:C229"/>
    <mergeCell ref="A233:B233"/>
    <mergeCell ref="A213:B213"/>
    <mergeCell ref="A214:B214"/>
    <mergeCell ref="A215:C215"/>
    <mergeCell ref="A217:C217"/>
    <mergeCell ref="A220:B220"/>
    <mergeCell ref="A223:B223"/>
    <mergeCell ref="A204:B204"/>
    <mergeCell ref="A205:B205"/>
    <mergeCell ref="A206:C206"/>
    <mergeCell ref="A208:C208"/>
    <mergeCell ref="A211:B211"/>
    <mergeCell ref="A212:B212"/>
    <mergeCell ref="A194:B194"/>
    <mergeCell ref="A195:C195"/>
    <mergeCell ref="A197:C197"/>
    <mergeCell ref="A199:B199"/>
    <mergeCell ref="A202:B202"/>
    <mergeCell ref="A203:B203"/>
    <mergeCell ref="A185:B185"/>
    <mergeCell ref="A186:C186"/>
    <mergeCell ref="A188:C188"/>
    <mergeCell ref="A191:B191"/>
    <mergeCell ref="A192:B192"/>
    <mergeCell ref="A193:B193"/>
    <mergeCell ref="A175:B175"/>
    <mergeCell ref="A176:C176"/>
    <mergeCell ref="A178:C178"/>
    <mergeCell ref="A182:B182"/>
    <mergeCell ref="A183:B183"/>
    <mergeCell ref="A184:B184"/>
    <mergeCell ref="A152:C152"/>
    <mergeCell ref="A154:C154"/>
    <mergeCell ref="A156:B156"/>
    <mergeCell ref="A172:B172"/>
    <mergeCell ref="A173:B173"/>
    <mergeCell ref="A174:B174"/>
    <mergeCell ref="A142:C142"/>
    <mergeCell ref="A144:C144"/>
    <mergeCell ref="A148:B148"/>
    <mergeCell ref="A149:B149"/>
    <mergeCell ref="A150:B150"/>
    <mergeCell ref="A151:B151"/>
    <mergeCell ref="A130:C130"/>
    <mergeCell ref="A133:B133"/>
    <mergeCell ref="A138:B138"/>
    <mergeCell ref="A139:B139"/>
    <mergeCell ref="A140:B140"/>
    <mergeCell ref="A141:B141"/>
    <mergeCell ref="A121:B121"/>
    <mergeCell ref="A124:B124"/>
    <mergeCell ref="A125:B125"/>
    <mergeCell ref="A126:B126"/>
    <mergeCell ref="A127:B127"/>
    <mergeCell ref="A128:C128"/>
    <mergeCell ref="A104:B104"/>
    <mergeCell ref="A105:B105"/>
    <mergeCell ref="A106:B106"/>
    <mergeCell ref="A107:B107"/>
    <mergeCell ref="A108:C108"/>
    <mergeCell ref="A110:C110"/>
    <mergeCell ref="A89:B89"/>
    <mergeCell ref="A90:B90"/>
    <mergeCell ref="A91:B91"/>
    <mergeCell ref="A92:C92"/>
    <mergeCell ref="A94:C94"/>
    <mergeCell ref="A96:B96"/>
    <mergeCell ref="A69:C69"/>
    <mergeCell ref="A76:B76"/>
    <mergeCell ref="A88:B88"/>
    <mergeCell ref="A52:B52"/>
    <mergeCell ref="A53:C53"/>
    <mergeCell ref="A55:C55"/>
    <mergeCell ref="A57:B57"/>
    <mergeCell ref="A63:B63"/>
    <mergeCell ref="A64:B64"/>
    <mergeCell ref="A3:C3"/>
    <mergeCell ref="A5:C5"/>
    <mergeCell ref="A11:B11"/>
    <mergeCell ref="A49:B49"/>
    <mergeCell ref="A50:B50"/>
    <mergeCell ref="A51:B51"/>
    <mergeCell ref="A65:B65"/>
    <mergeCell ref="A66:B66"/>
    <mergeCell ref="A67:C6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zoomScaleNormal="100" workbookViewId="0">
      <selection activeCell="G30" sqref="G30"/>
    </sheetView>
  </sheetViews>
  <sheetFormatPr defaultRowHeight="15" x14ac:dyDescent="0.25"/>
  <cols>
    <col min="1" max="1" width="14.85546875" customWidth="1"/>
    <col min="2" max="2" width="42.85546875" customWidth="1"/>
    <col min="3" max="3" width="8.85546875" customWidth="1"/>
    <col min="4" max="4" width="39" customWidth="1"/>
  </cols>
  <sheetData>
    <row r="1" spans="1:7" x14ac:dyDescent="0.25">
      <c r="A1" s="232" t="s">
        <v>385</v>
      </c>
      <c r="B1" s="229"/>
      <c r="C1" s="229"/>
      <c r="D1" s="229"/>
      <c r="E1" s="26"/>
      <c r="F1" s="26"/>
      <c r="G1" s="26"/>
    </row>
    <row r="2" spans="1:7" ht="30.75" customHeight="1" x14ac:dyDescent="0.25">
      <c r="A2" s="240" t="s">
        <v>23</v>
      </c>
      <c r="B2" s="240"/>
      <c r="C2" s="240"/>
      <c r="D2" s="240"/>
    </row>
    <row r="3" spans="1:7" x14ac:dyDescent="0.25">
      <c r="A3" s="8"/>
      <c r="B3" s="8"/>
      <c r="C3" s="8"/>
      <c r="D3" s="9" t="s">
        <v>76</v>
      </c>
    </row>
    <row r="4" spans="1:7" ht="25.5" x14ac:dyDescent="0.25">
      <c r="A4" s="10" t="s">
        <v>15</v>
      </c>
      <c r="B4" s="10" t="s">
        <v>16</v>
      </c>
      <c r="C4" s="10" t="s">
        <v>24</v>
      </c>
      <c r="D4" s="10" t="s">
        <v>220</v>
      </c>
    </row>
    <row r="5" spans="1:7" x14ac:dyDescent="0.25">
      <c r="A5" s="10" t="s">
        <v>17</v>
      </c>
      <c r="B5" s="10" t="s">
        <v>18</v>
      </c>
      <c r="C5" s="10" t="s">
        <v>19</v>
      </c>
      <c r="D5" s="10" t="s">
        <v>26</v>
      </c>
    </row>
    <row r="6" spans="1:7" x14ac:dyDescent="0.25">
      <c r="A6" s="241" t="s">
        <v>27</v>
      </c>
      <c r="B6" s="241"/>
      <c r="C6" s="241"/>
      <c r="D6" s="241"/>
    </row>
    <row r="7" spans="1:7" x14ac:dyDescent="0.25">
      <c r="A7" s="11" t="s">
        <v>20</v>
      </c>
      <c r="B7" s="12" t="s">
        <v>28</v>
      </c>
      <c r="C7" s="13" t="s">
        <v>29</v>
      </c>
      <c r="D7" s="14">
        <f>'2.melléklet költségv.kiadás'!E19</f>
        <v>26772188</v>
      </c>
    </row>
    <row r="8" spans="1:7" ht="21" customHeight="1" x14ac:dyDescent="0.25">
      <c r="A8" s="11" t="s">
        <v>21</v>
      </c>
      <c r="B8" s="12" t="s">
        <v>30</v>
      </c>
      <c r="C8" s="13" t="s">
        <v>31</v>
      </c>
      <c r="D8" s="14">
        <f>'2.melléklet költségv.kiadás'!E20</f>
        <v>5975056</v>
      </c>
    </row>
    <row r="9" spans="1:7" x14ac:dyDescent="0.25">
      <c r="A9" s="11" t="s">
        <v>32</v>
      </c>
      <c r="B9" s="12" t="s">
        <v>33</v>
      </c>
      <c r="C9" s="13" t="s">
        <v>34</v>
      </c>
      <c r="D9" s="14">
        <f>'2.melléklet költségv.kiadás'!E49</f>
        <v>42021165</v>
      </c>
    </row>
    <row r="10" spans="1:7" x14ac:dyDescent="0.25">
      <c r="A10" s="11" t="s">
        <v>35</v>
      </c>
      <c r="B10" s="15" t="s">
        <v>36</v>
      </c>
      <c r="C10" s="13" t="s">
        <v>37</v>
      </c>
      <c r="D10" s="16">
        <f>'2.melléklet költségv.kiadás'!E56</f>
        <v>3224004</v>
      </c>
    </row>
    <row r="11" spans="1:7" x14ac:dyDescent="0.25">
      <c r="A11" s="11" t="s">
        <v>38</v>
      </c>
      <c r="B11" s="17" t="s">
        <v>39</v>
      </c>
      <c r="C11" s="13" t="s">
        <v>40</v>
      </c>
      <c r="D11" s="16">
        <f>'2.melléklet költségv.kiadás'!E65</f>
        <v>31481701</v>
      </c>
    </row>
    <row r="12" spans="1:7" x14ac:dyDescent="0.25">
      <c r="A12" s="11" t="s">
        <v>41</v>
      </c>
      <c r="B12" s="17" t="s">
        <v>91</v>
      </c>
      <c r="C12" s="13"/>
      <c r="D12" s="16">
        <f>'2.melléklet költségv.kiadás'!E84</f>
        <v>1514944</v>
      </c>
    </row>
    <row r="13" spans="1:7" ht="16.5" customHeight="1" x14ac:dyDescent="0.25">
      <c r="A13" s="18"/>
      <c r="B13" s="19" t="s">
        <v>42</v>
      </c>
      <c r="C13" s="20"/>
      <c r="D13" s="21">
        <f>SUM(D7:D12)</f>
        <v>110989058</v>
      </c>
    </row>
    <row r="14" spans="1:7" ht="25.5" x14ac:dyDescent="0.25">
      <c r="A14" s="11" t="s">
        <v>43</v>
      </c>
      <c r="B14" s="12" t="s">
        <v>44</v>
      </c>
      <c r="C14" s="13" t="s">
        <v>45</v>
      </c>
      <c r="D14" s="16">
        <f>'1.mekll költségvetési bevétel'!E20</f>
        <v>75169923</v>
      </c>
    </row>
    <row r="15" spans="1:7" x14ac:dyDescent="0.25">
      <c r="A15" s="11" t="s">
        <v>46</v>
      </c>
      <c r="B15" s="12" t="s">
        <v>47</v>
      </c>
      <c r="C15" s="13" t="s">
        <v>48</v>
      </c>
      <c r="D15" s="16">
        <f>'1.mekll költségvetési bevétel'!E35</f>
        <v>14089821</v>
      </c>
    </row>
    <row r="16" spans="1:7" x14ac:dyDescent="0.25">
      <c r="A16" s="11" t="s">
        <v>49</v>
      </c>
      <c r="B16" s="12" t="s">
        <v>50</v>
      </c>
      <c r="C16" s="13" t="s">
        <v>51</v>
      </c>
      <c r="D16" s="16">
        <f>'1.mekll költségvetési bevétel'!E48</f>
        <v>40226275</v>
      </c>
    </row>
    <row r="17" spans="1:4" x14ac:dyDescent="0.25">
      <c r="A17" s="11" t="s">
        <v>52</v>
      </c>
      <c r="B17" s="12" t="s">
        <v>53</v>
      </c>
      <c r="C17" s="13" t="s">
        <v>54</v>
      </c>
      <c r="D17" s="16"/>
    </row>
    <row r="18" spans="1:4" x14ac:dyDescent="0.25">
      <c r="A18" s="11" t="s">
        <v>55</v>
      </c>
      <c r="B18" s="12" t="s">
        <v>12</v>
      </c>
      <c r="C18" s="13" t="s">
        <v>181</v>
      </c>
      <c r="D18" s="16">
        <f>'1.mekll költségvetési bevétel'!E63</f>
        <v>41263577</v>
      </c>
    </row>
    <row r="19" spans="1:4" ht="18.75" customHeight="1" x14ac:dyDescent="0.25">
      <c r="A19" s="18"/>
      <c r="B19" s="22" t="s">
        <v>50</v>
      </c>
      <c r="C19" s="22"/>
      <c r="D19" s="21">
        <f>SUM(D14:D18)</f>
        <v>170749596</v>
      </c>
    </row>
    <row r="20" spans="1:4" x14ac:dyDescent="0.25">
      <c r="A20" s="241" t="s">
        <v>56</v>
      </c>
      <c r="B20" s="241"/>
      <c r="C20" s="241"/>
      <c r="D20" s="241"/>
    </row>
    <row r="21" spans="1:4" x14ac:dyDescent="0.25">
      <c r="A21" s="11" t="s">
        <v>57</v>
      </c>
      <c r="B21" s="12" t="s">
        <v>58</v>
      </c>
      <c r="C21" s="13" t="s">
        <v>59</v>
      </c>
      <c r="D21" s="23">
        <f>'2.melléklet költségv.kiadás'!E71</f>
        <v>1775573</v>
      </c>
    </row>
    <row r="22" spans="1:4" x14ac:dyDescent="0.25">
      <c r="A22" s="11" t="s">
        <v>60</v>
      </c>
      <c r="B22" s="12" t="s">
        <v>61</v>
      </c>
      <c r="C22" s="13" t="s">
        <v>62</v>
      </c>
      <c r="D22" s="23">
        <f>'2.melléklet költségv.kiadás'!E75</f>
        <v>25783150</v>
      </c>
    </row>
    <row r="23" spans="1:4" x14ac:dyDescent="0.25">
      <c r="A23" s="11" t="s">
        <v>63</v>
      </c>
      <c r="B23" s="17" t="s">
        <v>64</v>
      </c>
      <c r="C23" s="13" t="s">
        <v>65</v>
      </c>
      <c r="D23" s="23">
        <f>'2.melléklet költségv.kiadás'!E77</f>
        <v>0</v>
      </c>
    </row>
    <row r="24" spans="1:4" ht="17.25" customHeight="1" x14ac:dyDescent="0.25">
      <c r="A24" s="18"/>
      <c r="B24" s="22" t="s">
        <v>67</v>
      </c>
      <c r="C24" s="22"/>
      <c r="D24" s="24">
        <f>SUM(D21:D23)</f>
        <v>27558723</v>
      </c>
    </row>
    <row r="25" spans="1:4" ht="25.5" x14ac:dyDescent="0.25">
      <c r="A25" s="11" t="s">
        <v>66</v>
      </c>
      <c r="B25" s="12" t="s">
        <v>69</v>
      </c>
      <c r="C25" s="13" t="s">
        <v>70</v>
      </c>
      <c r="D25" s="23">
        <f>'1.mekll költségvetési bevétel'!E22</f>
        <v>45363091</v>
      </c>
    </row>
    <row r="26" spans="1:4" x14ac:dyDescent="0.25">
      <c r="A26" s="11" t="s">
        <v>68</v>
      </c>
      <c r="B26" s="12" t="s">
        <v>72</v>
      </c>
      <c r="C26" s="13" t="s">
        <v>73</v>
      </c>
      <c r="D26" s="23">
        <f>'1.mekll költségvetési bevétel'!E50</f>
        <v>85090</v>
      </c>
    </row>
    <row r="27" spans="1:4" x14ac:dyDescent="0.25">
      <c r="A27" s="11" t="s">
        <v>71</v>
      </c>
      <c r="B27" s="12" t="s">
        <v>74</v>
      </c>
      <c r="C27" s="13" t="s">
        <v>75</v>
      </c>
      <c r="D27" s="23">
        <f>'1.mekll költségvetési bevétel'!E53</f>
        <v>297400</v>
      </c>
    </row>
    <row r="28" spans="1:4" ht="15" customHeight="1" x14ac:dyDescent="0.25">
      <c r="A28" s="18"/>
      <c r="B28" s="22" t="s">
        <v>72</v>
      </c>
      <c r="C28" s="22"/>
      <c r="D28" s="24">
        <f>SUM(D25:D27)</f>
        <v>45745581</v>
      </c>
    </row>
    <row r="30" spans="1:4" x14ac:dyDescent="0.25">
      <c r="B30" s="61" t="s">
        <v>184</v>
      </c>
      <c r="D30" s="115">
        <f>D19+D28</f>
        <v>216495177</v>
      </c>
    </row>
    <row r="31" spans="1:4" x14ac:dyDescent="0.25">
      <c r="B31" s="61" t="s">
        <v>185</v>
      </c>
      <c r="D31" s="115">
        <f>D13+D24</f>
        <v>138547781</v>
      </c>
    </row>
  </sheetData>
  <mergeCells count="4">
    <mergeCell ref="A2:D2"/>
    <mergeCell ref="A6:D6"/>
    <mergeCell ref="A20:D20"/>
    <mergeCell ref="A1:D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" zoomScaleNormal="100" workbookViewId="0">
      <selection activeCell="E11" sqref="E10:E11"/>
    </sheetView>
  </sheetViews>
  <sheetFormatPr defaultRowHeight="15" x14ac:dyDescent="0.25"/>
  <cols>
    <col min="1" max="1" width="34.7109375" style="269" customWidth="1"/>
    <col min="2" max="2" width="37.28515625" style="269" customWidth="1"/>
    <col min="3" max="3" width="13.140625" style="269" customWidth="1"/>
    <col min="4" max="4" width="10.42578125" style="269" customWidth="1"/>
    <col min="5" max="5" width="17.42578125" style="269" customWidth="1"/>
    <col min="6" max="16384" width="9.140625" style="269"/>
  </cols>
  <sheetData>
    <row r="1" spans="1:5" x14ac:dyDescent="0.25">
      <c r="A1" s="232" t="s">
        <v>563</v>
      </c>
      <c r="B1" s="267"/>
      <c r="C1" s="267"/>
      <c r="D1" s="268"/>
      <c r="E1" s="268"/>
    </row>
    <row r="2" spans="1:5" x14ac:dyDescent="0.25">
      <c r="A2" s="270" t="s">
        <v>106</v>
      </c>
      <c r="B2" s="270"/>
      <c r="C2" s="270"/>
      <c r="D2" s="271"/>
      <c r="E2" s="271"/>
    </row>
    <row r="5" spans="1:5" x14ac:dyDescent="0.25">
      <c r="A5" s="272" t="s">
        <v>92</v>
      </c>
      <c r="B5" s="272"/>
      <c r="C5" s="272"/>
    </row>
    <row r="6" spans="1:5" x14ac:dyDescent="0.25">
      <c r="D6" s="273"/>
    </row>
    <row r="7" spans="1:5" x14ac:dyDescent="0.25">
      <c r="C7" s="273"/>
    </row>
    <row r="8" spans="1:5" x14ac:dyDescent="0.25">
      <c r="C8" s="273"/>
    </row>
    <row r="9" spans="1:5" x14ac:dyDescent="0.25">
      <c r="C9" s="273"/>
    </row>
    <row r="10" spans="1:5" x14ac:dyDescent="0.25">
      <c r="A10" s="269" t="s">
        <v>94</v>
      </c>
      <c r="C10" s="273"/>
      <c r="D10" s="273"/>
    </row>
    <row r="11" spans="1:5" x14ac:dyDescent="0.25">
      <c r="B11" s="269" t="s">
        <v>95</v>
      </c>
      <c r="C11" s="273">
        <v>47465</v>
      </c>
    </row>
    <row r="12" spans="1:5" x14ac:dyDescent="0.25">
      <c r="A12" s="269" t="s">
        <v>1140</v>
      </c>
      <c r="C12" s="273"/>
    </row>
    <row r="13" spans="1:5" x14ac:dyDescent="0.25">
      <c r="B13" s="269" t="s">
        <v>96</v>
      </c>
      <c r="C13" s="273">
        <v>375000</v>
      </c>
    </row>
    <row r="14" spans="1:5" x14ac:dyDescent="0.25">
      <c r="C14" s="273"/>
      <c r="D14" s="273"/>
    </row>
    <row r="15" spans="1:5" x14ac:dyDescent="0.25">
      <c r="B15" s="269" t="s">
        <v>1141</v>
      </c>
      <c r="C15" s="273"/>
      <c r="D15" s="273"/>
    </row>
    <row r="16" spans="1:5" x14ac:dyDescent="0.25">
      <c r="B16" s="269" t="s">
        <v>1142</v>
      </c>
      <c r="C16" s="273"/>
      <c r="D16" s="273"/>
    </row>
    <row r="17" spans="1:5" x14ac:dyDescent="0.25">
      <c r="B17" s="269" t="s">
        <v>773</v>
      </c>
      <c r="C17" s="273">
        <v>647616</v>
      </c>
      <c r="D17" s="273"/>
    </row>
    <row r="18" spans="1:5" x14ac:dyDescent="0.25">
      <c r="B18" s="269" t="s">
        <v>542</v>
      </c>
      <c r="C18" s="273">
        <v>448020</v>
      </c>
      <c r="D18" s="273"/>
    </row>
    <row r="19" spans="1:5" x14ac:dyDescent="0.25">
      <c r="B19" s="269" t="s">
        <v>543</v>
      </c>
      <c r="C19" s="273">
        <v>397110</v>
      </c>
      <c r="D19" s="273"/>
    </row>
    <row r="20" spans="1:5" x14ac:dyDescent="0.25">
      <c r="B20" s="269" t="s">
        <v>774</v>
      </c>
      <c r="C20" s="273">
        <v>27116131</v>
      </c>
      <c r="D20" s="273"/>
    </row>
    <row r="21" spans="1:5" x14ac:dyDescent="0.25">
      <c r="B21" s="269" t="s">
        <v>1143</v>
      </c>
      <c r="C21" s="273">
        <v>60000</v>
      </c>
      <c r="D21" s="273"/>
    </row>
    <row r="22" spans="1:5" x14ac:dyDescent="0.25">
      <c r="B22" s="269" t="s">
        <v>541</v>
      </c>
      <c r="C22" s="273"/>
      <c r="D22" s="273"/>
    </row>
    <row r="23" spans="1:5" x14ac:dyDescent="0.25">
      <c r="A23" s="269" t="s">
        <v>1144</v>
      </c>
      <c r="C23" s="273">
        <v>1645000</v>
      </c>
      <c r="D23" s="273"/>
    </row>
    <row r="25" spans="1:5" ht="15.75" x14ac:dyDescent="0.25">
      <c r="A25" s="274" t="s">
        <v>105</v>
      </c>
      <c r="B25" s="274"/>
      <c r="C25" s="275">
        <f>SUM(C7:C23)</f>
        <v>30736342</v>
      </c>
      <c r="E25" s="273"/>
    </row>
    <row r="27" spans="1:5" x14ac:dyDescent="0.25">
      <c r="A27" s="276" t="s">
        <v>97</v>
      </c>
      <c r="B27" s="276"/>
      <c r="C27" s="276"/>
    </row>
    <row r="29" spans="1:5" x14ac:dyDescent="0.25">
      <c r="A29" s="269" t="s">
        <v>775</v>
      </c>
    </row>
    <row r="30" spans="1:5" x14ac:dyDescent="0.25">
      <c r="B30" s="269" t="s">
        <v>98</v>
      </c>
      <c r="C30" s="273">
        <v>297400</v>
      </c>
    </row>
    <row r="31" spans="1:5" x14ac:dyDescent="0.25">
      <c r="A31" s="269" t="s">
        <v>99</v>
      </c>
      <c r="C31" s="273"/>
    </row>
    <row r="32" spans="1:5" x14ac:dyDescent="0.25">
      <c r="B32" s="269" t="s">
        <v>100</v>
      </c>
      <c r="C32" s="273">
        <v>98600</v>
      </c>
    </row>
    <row r="33" spans="1:3" x14ac:dyDescent="0.25">
      <c r="A33" s="269" t="s">
        <v>101</v>
      </c>
      <c r="C33" s="273"/>
    </row>
    <row r="34" spans="1:3" x14ac:dyDescent="0.25">
      <c r="B34" s="269" t="s">
        <v>102</v>
      </c>
      <c r="C34" s="273">
        <v>16280488</v>
      </c>
    </row>
    <row r="35" spans="1:3" x14ac:dyDescent="0.25">
      <c r="A35" s="269" t="s">
        <v>93</v>
      </c>
      <c r="C35" s="273"/>
    </row>
    <row r="36" spans="1:3" x14ac:dyDescent="0.25">
      <c r="B36" s="269" t="s">
        <v>103</v>
      </c>
      <c r="C36" s="273">
        <v>3618200</v>
      </c>
    </row>
    <row r="37" spans="1:3" x14ac:dyDescent="0.25">
      <c r="A37" s="269" t="s">
        <v>776</v>
      </c>
      <c r="C37" s="273">
        <v>5007230</v>
      </c>
    </row>
    <row r="38" spans="1:3" x14ac:dyDescent="0.25">
      <c r="C38" s="273"/>
    </row>
    <row r="39" spans="1:3" ht="15.75" x14ac:dyDescent="0.25">
      <c r="A39" s="274" t="s">
        <v>104</v>
      </c>
      <c r="B39" s="274"/>
      <c r="C39" s="275">
        <f>SUM(C29:C38)</f>
        <v>25301918</v>
      </c>
    </row>
    <row r="40" spans="1:3" x14ac:dyDescent="0.25">
      <c r="C40" s="273"/>
    </row>
    <row r="41" spans="1:3" x14ac:dyDescent="0.25">
      <c r="C41" s="273"/>
    </row>
  </sheetData>
  <mergeCells count="4">
    <mergeCell ref="A27:C27"/>
    <mergeCell ref="A5:C5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Normal="100" workbookViewId="0">
      <selection activeCell="F84" sqref="F84"/>
    </sheetView>
  </sheetViews>
  <sheetFormatPr defaultRowHeight="15" x14ac:dyDescent="0.25"/>
  <cols>
    <col min="1" max="1" width="5.85546875" customWidth="1"/>
    <col min="2" max="2" width="8.140625" customWidth="1"/>
    <col min="3" max="3" width="59.7109375" customWidth="1"/>
    <col min="4" max="4" width="13.42578125" customWidth="1"/>
    <col min="5" max="5" width="11" bestFit="1" customWidth="1"/>
    <col min="6" max="6" width="11.140625" bestFit="1" customWidth="1"/>
    <col min="7" max="7" width="10.140625" bestFit="1" customWidth="1"/>
  </cols>
  <sheetData>
    <row r="1" spans="1:5" x14ac:dyDescent="0.25">
      <c r="A1" s="243" t="s">
        <v>564</v>
      </c>
      <c r="B1" s="226"/>
      <c r="C1" s="226"/>
      <c r="D1" s="226"/>
    </row>
    <row r="2" spans="1:5" x14ac:dyDescent="0.25">
      <c r="A2" s="5"/>
      <c r="B2" s="5"/>
      <c r="C2" s="5"/>
      <c r="D2" s="5"/>
    </row>
    <row r="3" spans="1:5" x14ac:dyDescent="0.25">
      <c r="A3" s="232" t="s">
        <v>107</v>
      </c>
      <c r="B3" s="232"/>
      <c r="C3" s="232"/>
      <c r="D3" s="232"/>
    </row>
    <row r="4" spans="1:5" x14ac:dyDescent="0.25">
      <c r="A4" s="34"/>
      <c r="B4" s="34"/>
      <c r="C4" s="34"/>
      <c r="D4" s="34"/>
    </row>
    <row r="7" spans="1:5" x14ac:dyDescent="0.25">
      <c r="A7" s="117" t="s">
        <v>15</v>
      </c>
      <c r="B7" s="117" t="s">
        <v>109</v>
      </c>
      <c r="C7" s="117" t="s">
        <v>110</v>
      </c>
      <c r="D7" s="117" t="s">
        <v>659</v>
      </c>
      <c r="E7" s="117" t="s">
        <v>660</v>
      </c>
    </row>
    <row r="8" spans="1:5" x14ac:dyDescent="0.25">
      <c r="A8" s="117" t="s">
        <v>661</v>
      </c>
      <c r="B8" s="117" t="s">
        <v>662</v>
      </c>
      <c r="C8" s="117" t="s">
        <v>663</v>
      </c>
      <c r="D8" s="32">
        <v>0</v>
      </c>
      <c r="E8" s="32">
        <v>0</v>
      </c>
    </row>
    <row r="9" spans="1:5" x14ac:dyDescent="0.25">
      <c r="A9" s="117" t="s">
        <v>664</v>
      </c>
      <c r="B9" s="117" t="s">
        <v>665</v>
      </c>
      <c r="C9" s="117" t="s">
        <v>666</v>
      </c>
      <c r="D9" s="32">
        <v>0</v>
      </c>
      <c r="E9" s="32">
        <v>0</v>
      </c>
    </row>
    <row r="10" spans="1:5" x14ac:dyDescent="0.25">
      <c r="A10" s="117" t="s">
        <v>111</v>
      </c>
      <c r="B10" s="117"/>
      <c r="C10" s="117"/>
      <c r="D10" s="117"/>
      <c r="E10" s="117"/>
    </row>
    <row r="11" spans="1:5" x14ac:dyDescent="0.25">
      <c r="A11" s="117" t="s">
        <v>667</v>
      </c>
      <c r="B11" s="117" t="s">
        <v>112</v>
      </c>
      <c r="C11" s="117" t="s">
        <v>113</v>
      </c>
      <c r="D11" s="32">
        <v>6009810</v>
      </c>
      <c r="E11" s="32">
        <v>0</v>
      </c>
    </row>
    <row r="12" spans="1:5" x14ac:dyDescent="0.25">
      <c r="A12" s="117" t="s">
        <v>668</v>
      </c>
      <c r="B12" s="117" t="s">
        <v>669</v>
      </c>
      <c r="C12" s="117" t="s">
        <v>670</v>
      </c>
      <c r="D12" s="32">
        <v>6009810</v>
      </c>
      <c r="E12" s="32">
        <v>0</v>
      </c>
    </row>
    <row r="13" spans="1:5" x14ac:dyDescent="0.25">
      <c r="A13" s="117" t="s">
        <v>671</v>
      </c>
      <c r="B13" s="117" t="s">
        <v>114</v>
      </c>
      <c r="C13" s="117" t="s">
        <v>115</v>
      </c>
      <c r="D13" s="32">
        <v>2488680</v>
      </c>
      <c r="E13" s="32">
        <v>0</v>
      </c>
    </row>
    <row r="14" spans="1:5" x14ac:dyDescent="0.25">
      <c r="A14" s="117" t="s">
        <v>672</v>
      </c>
      <c r="B14" s="117" t="s">
        <v>673</v>
      </c>
      <c r="C14" s="117" t="s">
        <v>674</v>
      </c>
      <c r="D14" s="32">
        <v>2488680</v>
      </c>
      <c r="E14" s="32">
        <v>0</v>
      </c>
    </row>
    <row r="15" spans="1:5" x14ac:dyDescent="0.25">
      <c r="A15" s="117" t="s">
        <v>675</v>
      </c>
      <c r="B15" s="117" t="s">
        <v>116</v>
      </c>
      <c r="C15" s="117" t="s">
        <v>117</v>
      </c>
      <c r="D15" s="32">
        <v>2016000</v>
      </c>
      <c r="E15" s="32">
        <v>0</v>
      </c>
    </row>
    <row r="16" spans="1:5" x14ac:dyDescent="0.25">
      <c r="A16" s="117" t="s">
        <v>676</v>
      </c>
      <c r="B16" s="117" t="s">
        <v>677</v>
      </c>
      <c r="C16" s="117" t="s">
        <v>678</v>
      </c>
      <c r="D16" s="32">
        <v>2016000</v>
      </c>
      <c r="E16" s="32">
        <v>0</v>
      </c>
    </row>
    <row r="17" spans="1:5" x14ac:dyDescent="0.25">
      <c r="A17" s="117" t="s">
        <v>679</v>
      </c>
      <c r="B17" s="117" t="s">
        <v>118</v>
      </c>
      <c r="C17" s="117" t="s">
        <v>119</v>
      </c>
      <c r="D17" s="32">
        <v>100000</v>
      </c>
      <c r="E17" s="32">
        <v>0</v>
      </c>
    </row>
    <row r="18" spans="1:5" x14ac:dyDescent="0.25">
      <c r="A18" s="117" t="s">
        <v>415</v>
      </c>
      <c r="B18" s="117" t="s">
        <v>680</v>
      </c>
      <c r="C18" s="117" t="s">
        <v>681</v>
      </c>
      <c r="D18" s="32">
        <v>100000</v>
      </c>
      <c r="E18" s="32">
        <v>0</v>
      </c>
    </row>
    <row r="19" spans="1:5" x14ac:dyDescent="0.25">
      <c r="A19" s="117" t="s">
        <v>417</v>
      </c>
      <c r="B19" s="117" t="s">
        <v>120</v>
      </c>
      <c r="C19" s="117" t="s">
        <v>121</v>
      </c>
      <c r="D19" s="32">
        <v>1405130</v>
      </c>
      <c r="E19" s="32">
        <v>0</v>
      </c>
    </row>
    <row r="20" spans="1:5" x14ac:dyDescent="0.25">
      <c r="A20" s="117" t="s">
        <v>391</v>
      </c>
      <c r="B20" s="117" t="s">
        <v>682</v>
      </c>
      <c r="C20" s="117" t="s">
        <v>683</v>
      </c>
      <c r="D20" s="32">
        <v>1405130</v>
      </c>
      <c r="E20" s="32">
        <v>0</v>
      </c>
    </row>
    <row r="21" spans="1:5" x14ac:dyDescent="0.25">
      <c r="A21" s="117" t="s">
        <v>418</v>
      </c>
      <c r="B21" s="117" t="s">
        <v>122</v>
      </c>
      <c r="C21" s="117" t="s">
        <v>123</v>
      </c>
      <c r="D21" s="32">
        <v>5000000</v>
      </c>
      <c r="E21" s="32">
        <v>0</v>
      </c>
    </row>
    <row r="22" spans="1:5" x14ac:dyDescent="0.25">
      <c r="A22" s="117" t="s">
        <v>393</v>
      </c>
      <c r="B22" s="117" t="s">
        <v>684</v>
      </c>
      <c r="C22" s="117" t="s">
        <v>685</v>
      </c>
      <c r="D22" s="32">
        <v>4679577</v>
      </c>
      <c r="E22" s="32">
        <v>0</v>
      </c>
    </row>
    <row r="23" spans="1:5" x14ac:dyDescent="0.25">
      <c r="A23" s="117" t="s">
        <v>294</v>
      </c>
      <c r="B23" s="117" t="s">
        <v>124</v>
      </c>
      <c r="C23" s="117" t="s">
        <v>125</v>
      </c>
      <c r="D23" s="32">
        <v>0</v>
      </c>
      <c r="E23" s="32">
        <v>0</v>
      </c>
    </row>
    <row r="24" spans="1:5" x14ac:dyDescent="0.25">
      <c r="A24" s="117" t="s">
        <v>296</v>
      </c>
      <c r="B24" s="117" t="s">
        <v>686</v>
      </c>
      <c r="C24" s="117" t="s">
        <v>687</v>
      </c>
      <c r="D24" s="32">
        <v>0</v>
      </c>
      <c r="E24" s="32">
        <v>0</v>
      </c>
    </row>
    <row r="25" spans="1:5" x14ac:dyDescent="0.25">
      <c r="A25" s="117" t="s">
        <v>501</v>
      </c>
      <c r="B25" s="117" t="s">
        <v>126</v>
      </c>
      <c r="C25" s="117" t="s">
        <v>127</v>
      </c>
      <c r="D25" s="32">
        <v>0</v>
      </c>
      <c r="E25" s="32">
        <v>0</v>
      </c>
    </row>
    <row r="26" spans="1:5" x14ac:dyDescent="0.25">
      <c r="A26" s="117" t="s">
        <v>298</v>
      </c>
      <c r="B26" s="117" t="s">
        <v>688</v>
      </c>
      <c r="C26" s="117" t="s">
        <v>689</v>
      </c>
      <c r="D26" s="32">
        <v>0</v>
      </c>
      <c r="E26" s="32">
        <v>0</v>
      </c>
    </row>
    <row r="27" spans="1:5" x14ac:dyDescent="0.25">
      <c r="A27" s="117" t="s">
        <v>300</v>
      </c>
      <c r="B27" s="117" t="s">
        <v>128</v>
      </c>
      <c r="C27" s="117" t="s">
        <v>129</v>
      </c>
      <c r="D27" s="32">
        <v>10689387</v>
      </c>
      <c r="E27" s="32">
        <v>0</v>
      </c>
    </row>
    <row r="28" spans="1:5" x14ac:dyDescent="0.25">
      <c r="A28" s="117" t="s">
        <v>302</v>
      </c>
      <c r="B28" s="117" t="s">
        <v>130</v>
      </c>
      <c r="C28" s="117" t="s">
        <v>131</v>
      </c>
      <c r="D28" s="32">
        <v>320423</v>
      </c>
      <c r="E28" s="32">
        <v>0</v>
      </c>
    </row>
    <row r="29" spans="1:5" x14ac:dyDescent="0.25">
      <c r="A29" s="117" t="s">
        <v>304</v>
      </c>
      <c r="B29" s="117" t="s">
        <v>690</v>
      </c>
      <c r="C29" s="117" t="s">
        <v>691</v>
      </c>
      <c r="D29" s="32">
        <v>0</v>
      </c>
      <c r="E29" s="32">
        <v>0</v>
      </c>
    </row>
    <row r="30" spans="1:5" x14ac:dyDescent="0.25">
      <c r="A30" s="117" t="s">
        <v>306</v>
      </c>
      <c r="B30" s="117" t="s">
        <v>692</v>
      </c>
      <c r="C30" s="117" t="s">
        <v>693</v>
      </c>
      <c r="D30" s="32">
        <v>0</v>
      </c>
      <c r="E30" s="32">
        <v>0</v>
      </c>
    </row>
    <row r="31" spans="1:5" x14ac:dyDescent="0.25">
      <c r="A31" s="117" t="s">
        <v>396</v>
      </c>
      <c r="B31" s="117" t="s">
        <v>694</v>
      </c>
      <c r="C31" s="117" t="s">
        <v>695</v>
      </c>
      <c r="D31" s="32">
        <v>0</v>
      </c>
      <c r="E31" s="32">
        <v>0</v>
      </c>
    </row>
    <row r="32" spans="1:5" x14ac:dyDescent="0.25">
      <c r="A32" s="117" t="s">
        <v>522</v>
      </c>
      <c r="B32" s="117" t="s">
        <v>696</v>
      </c>
      <c r="C32" s="117" t="s">
        <v>697</v>
      </c>
      <c r="D32" s="32">
        <v>0</v>
      </c>
      <c r="E32" s="32">
        <v>0</v>
      </c>
    </row>
    <row r="33" spans="1:5" x14ac:dyDescent="0.25">
      <c r="A33" s="117" t="s">
        <v>308</v>
      </c>
      <c r="B33" s="117" t="s">
        <v>698</v>
      </c>
      <c r="C33" s="117" t="s">
        <v>699</v>
      </c>
      <c r="D33" s="32">
        <v>29464</v>
      </c>
      <c r="E33" s="32">
        <v>0</v>
      </c>
    </row>
    <row r="34" spans="1:5" x14ac:dyDescent="0.25">
      <c r="A34" s="117" t="s">
        <v>401</v>
      </c>
      <c r="B34" s="117" t="s">
        <v>132</v>
      </c>
      <c r="C34" s="117" t="s">
        <v>133</v>
      </c>
      <c r="D34" s="32">
        <v>10718851</v>
      </c>
      <c r="E34" s="32">
        <v>0</v>
      </c>
    </row>
    <row r="35" spans="1:5" x14ac:dyDescent="0.25">
      <c r="A35" s="117" t="s">
        <v>134</v>
      </c>
      <c r="B35" s="117"/>
      <c r="C35" s="117"/>
      <c r="D35" s="117"/>
      <c r="E35" s="117"/>
    </row>
    <row r="36" spans="1:5" x14ac:dyDescent="0.25">
      <c r="A36" s="117" t="s">
        <v>591</v>
      </c>
      <c r="B36" s="117" t="s">
        <v>135</v>
      </c>
      <c r="C36" s="117" t="s">
        <v>136</v>
      </c>
      <c r="D36" s="32">
        <v>11775200</v>
      </c>
      <c r="E36" s="32">
        <v>0</v>
      </c>
    </row>
    <row r="37" spans="1:5" x14ac:dyDescent="0.25">
      <c r="A37" s="117" t="s">
        <v>310</v>
      </c>
      <c r="B37" s="117" t="s">
        <v>137</v>
      </c>
      <c r="C37" s="117" t="s">
        <v>138</v>
      </c>
      <c r="D37" s="32">
        <v>2400000</v>
      </c>
      <c r="E37" s="32">
        <v>0</v>
      </c>
    </row>
    <row r="38" spans="1:5" x14ac:dyDescent="0.25">
      <c r="A38" s="117" t="s">
        <v>312</v>
      </c>
      <c r="B38" s="117" t="s">
        <v>139</v>
      </c>
      <c r="C38" s="117" t="s">
        <v>140</v>
      </c>
      <c r="D38" s="32">
        <v>0</v>
      </c>
      <c r="E38" s="32">
        <v>0</v>
      </c>
    </row>
    <row r="39" spans="1:5" x14ac:dyDescent="0.25">
      <c r="A39" s="117" t="s">
        <v>314</v>
      </c>
      <c r="B39" s="117" t="s">
        <v>141</v>
      </c>
      <c r="C39" s="117" t="s">
        <v>136</v>
      </c>
      <c r="D39" s="32">
        <v>6605600</v>
      </c>
      <c r="E39" s="32">
        <v>-287200</v>
      </c>
    </row>
    <row r="40" spans="1:5" x14ac:dyDescent="0.25">
      <c r="A40" s="117" t="s">
        <v>316</v>
      </c>
      <c r="B40" s="117" t="s">
        <v>142</v>
      </c>
      <c r="C40" s="117" t="s">
        <v>138</v>
      </c>
      <c r="D40" s="32">
        <v>1200000</v>
      </c>
      <c r="E40" s="32">
        <v>0</v>
      </c>
    </row>
    <row r="41" spans="1:5" x14ac:dyDescent="0.25">
      <c r="A41" s="117" t="s">
        <v>241</v>
      </c>
      <c r="B41" s="117" t="s">
        <v>143</v>
      </c>
      <c r="C41" s="117" t="s">
        <v>140</v>
      </c>
      <c r="D41" s="32">
        <v>0</v>
      </c>
      <c r="E41" s="32">
        <v>0</v>
      </c>
    </row>
    <row r="42" spans="1:5" x14ac:dyDescent="0.25">
      <c r="A42" s="117" t="s">
        <v>318</v>
      </c>
      <c r="B42" s="117" t="s">
        <v>144</v>
      </c>
      <c r="C42" s="117" t="s">
        <v>145</v>
      </c>
      <c r="D42" s="32">
        <v>161000</v>
      </c>
      <c r="E42" s="32">
        <v>-7000</v>
      </c>
    </row>
    <row r="43" spans="1:5" x14ac:dyDescent="0.25">
      <c r="A43" s="117" t="s">
        <v>243</v>
      </c>
      <c r="B43" s="117" t="s">
        <v>146</v>
      </c>
      <c r="C43" s="117" t="s">
        <v>147</v>
      </c>
      <c r="D43" s="32">
        <v>0</v>
      </c>
      <c r="E43" s="32">
        <v>0</v>
      </c>
    </row>
    <row r="44" spans="1:5" x14ac:dyDescent="0.25">
      <c r="A44" s="117" t="s">
        <v>148</v>
      </c>
      <c r="B44" s="117"/>
      <c r="C44" s="117"/>
      <c r="D44" s="117"/>
      <c r="E44" s="117"/>
    </row>
    <row r="45" spans="1:5" x14ac:dyDescent="0.25">
      <c r="A45" s="117" t="s">
        <v>321</v>
      </c>
      <c r="B45" s="117" t="s">
        <v>149</v>
      </c>
      <c r="C45" s="117" t="s">
        <v>150</v>
      </c>
      <c r="D45" s="32">
        <v>106667</v>
      </c>
      <c r="E45" s="32">
        <v>0</v>
      </c>
    </row>
    <row r="46" spans="1:5" x14ac:dyDescent="0.25">
      <c r="A46" s="117" t="s">
        <v>323</v>
      </c>
      <c r="B46" s="117" t="s">
        <v>151</v>
      </c>
      <c r="C46" s="117" t="s">
        <v>152</v>
      </c>
      <c r="D46" s="32">
        <v>2080000</v>
      </c>
      <c r="E46" s="32">
        <v>0</v>
      </c>
    </row>
    <row r="47" spans="1:5" x14ac:dyDescent="0.25">
      <c r="A47" s="117" t="s">
        <v>245</v>
      </c>
      <c r="B47" s="117" t="s">
        <v>153</v>
      </c>
      <c r="C47" s="117" t="s">
        <v>150</v>
      </c>
      <c r="D47" s="32">
        <v>0</v>
      </c>
      <c r="E47" s="32">
        <v>0</v>
      </c>
    </row>
    <row r="48" spans="1:5" x14ac:dyDescent="0.25">
      <c r="A48" s="117" t="s">
        <v>247</v>
      </c>
      <c r="B48" s="117" t="s">
        <v>154</v>
      </c>
      <c r="C48" s="117" t="s">
        <v>152</v>
      </c>
      <c r="D48" s="32">
        <v>1226667</v>
      </c>
      <c r="E48" s="32">
        <v>-80000</v>
      </c>
    </row>
    <row r="49" spans="1:5" x14ac:dyDescent="0.25">
      <c r="A49" s="117" t="s">
        <v>700</v>
      </c>
      <c r="B49" s="117"/>
      <c r="C49" s="117"/>
      <c r="D49" s="117"/>
      <c r="E49" s="117"/>
    </row>
    <row r="50" spans="1:5" x14ac:dyDescent="0.25">
      <c r="A50" s="117" t="s">
        <v>526</v>
      </c>
      <c r="B50" s="117" t="s">
        <v>701</v>
      </c>
      <c r="C50" s="117" t="s">
        <v>702</v>
      </c>
      <c r="D50" s="32">
        <v>0</v>
      </c>
      <c r="E50" s="32">
        <v>0</v>
      </c>
    </row>
    <row r="51" spans="1:5" x14ac:dyDescent="0.25">
      <c r="A51" s="117" t="s">
        <v>326</v>
      </c>
      <c r="B51" s="117" t="s">
        <v>703</v>
      </c>
      <c r="C51" s="117" t="s">
        <v>704</v>
      </c>
      <c r="D51" s="32">
        <v>0</v>
      </c>
      <c r="E51" s="32">
        <v>0</v>
      </c>
    </row>
    <row r="52" spans="1:5" x14ac:dyDescent="0.25">
      <c r="A52" s="117" t="s">
        <v>594</v>
      </c>
      <c r="B52" s="117" t="s">
        <v>705</v>
      </c>
      <c r="C52" s="117" t="s">
        <v>706</v>
      </c>
      <c r="D52" s="32">
        <v>0</v>
      </c>
      <c r="E52" s="32">
        <v>0</v>
      </c>
    </row>
    <row r="53" spans="1:5" x14ac:dyDescent="0.25">
      <c r="A53" s="117" t="s">
        <v>707</v>
      </c>
      <c r="B53" s="117"/>
      <c r="C53" s="117"/>
      <c r="D53" s="117"/>
      <c r="E53" s="117"/>
    </row>
    <row r="54" spans="1:5" x14ac:dyDescent="0.25">
      <c r="A54" s="117" t="s">
        <v>527</v>
      </c>
      <c r="B54" s="117" t="s">
        <v>708</v>
      </c>
      <c r="C54" s="117" t="s">
        <v>709</v>
      </c>
      <c r="D54" s="32">
        <v>0</v>
      </c>
      <c r="E54" s="32">
        <v>0</v>
      </c>
    </row>
    <row r="55" spans="1:5" x14ac:dyDescent="0.25">
      <c r="A55" s="117" t="s">
        <v>249</v>
      </c>
      <c r="B55" s="117" t="s">
        <v>710</v>
      </c>
      <c r="C55" s="117" t="s">
        <v>711</v>
      </c>
      <c r="D55" s="32">
        <v>0</v>
      </c>
      <c r="E55" s="32">
        <v>0</v>
      </c>
    </row>
    <row r="56" spans="1:5" x14ac:dyDescent="0.25">
      <c r="A56" s="117" t="s">
        <v>329</v>
      </c>
      <c r="B56" s="117" t="s">
        <v>712</v>
      </c>
      <c r="C56" s="117" t="s">
        <v>713</v>
      </c>
      <c r="D56" s="32">
        <v>0</v>
      </c>
      <c r="E56" s="32">
        <v>0</v>
      </c>
    </row>
    <row r="57" spans="1:5" x14ac:dyDescent="0.25">
      <c r="A57" s="117" t="s">
        <v>331</v>
      </c>
      <c r="B57" s="117" t="s">
        <v>714</v>
      </c>
      <c r="C57" s="117" t="s">
        <v>715</v>
      </c>
      <c r="D57" s="32">
        <v>0</v>
      </c>
      <c r="E57" s="32">
        <v>0</v>
      </c>
    </row>
    <row r="58" spans="1:5" x14ac:dyDescent="0.25">
      <c r="A58" s="117" t="s">
        <v>333</v>
      </c>
      <c r="B58" s="117" t="s">
        <v>716</v>
      </c>
      <c r="C58" s="117" t="s">
        <v>717</v>
      </c>
      <c r="D58" s="32">
        <v>0</v>
      </c>
      <c r="E58" s="32">
        <v>0</v>
      </c>
    </row>
    <row r="59" spans="1:5" x14ac:dyDescent="0.25">
      <c r="A59" s="117" t="s">
        <v>420</v>
      </c>
      <c r="B59" s="117" t="s">
        <v>718</v>
      </c>
      <c r="C59" s="117" t="s">
        <v>719</v>
      </c>
      <c r="D59" s="32">
        <v>0</v>
      </c>
      <c r="E59" s="32">
        <v>0</v>
      </c>
    </row>
    <row r="60" spans="1:5" x14ac:dyDescent="0.25">
      <c r="A60" s="117" t="s">
        <v>720</v>
      </c>
      <c r="B60" s="117" t="s">
        <v>721</v>
      </c>
      <c r="C60" s="117" t="s">
        <v>722</v>
      </c>
      <c r="D60" s="32">
        <v>0</v>
      </c>
      <c r="E60" s="32">
        <v>0</v>
      </c>
    </row>
    <row r="61" spans="1:5" x14ac:dyDescent="0.25">
      <c r="A61" s="117" t="s">
        <v>598</v>
      </c>
      <c r="B61" s="117" t="s">
        <v>723</v>
      </c>
      <c r="C61" s="117" t="s">
        <v>724</v>
      </c>
      <c r="D61" s="32">
        <v>0</v>
      </c>
      <c r="E61" s="32">
        <v>0</v>
      </c>
    </row>
    <row r="62" spans="1:5" x14ac:dyDescent="0.25">
      <c r="A62" s="117" t="s">
        <v>335</v>
      </c>
      <c r="B62" s="117" t="s">
        <v>155</v>
      </c>
      <c r="C62" s="117" t="s">
        <v>156</v>
      </c>
      <c r="D62" s="32">
        <v>25555134</v>
      </c>
      <c r="E62" s="32">
        <v>-374200</v>
      </c>
    </row>
    <row r="63" spans="1:5" x14ac:dyDescent="0.25">
      <c r="A63" s="117" t="s">
        <v>423</v>
      </c>
      <c r="B63" s="117" t="s">
        <v>157</v>
      </c>
      <c r="C63" s="117" t="s">
        <v>158</v>
      </c>
      <c r="D63" s="32">
        <v>4361611</v>
      </c>
      <c r="E63" s="32">
        <v>0</v>
      </c>
    </row>
    <row r="64" spans="1:5" x14ac:dyDescent="0.25">
      <c r="A64" s="117" t="s">
        <v>159</v>
      </c>
      <c r="B64" s="117"/>
      <c r="C64" s="117"/>
      <c r="D64" s="117"/>
      <c r="E64" s="117"/>
    </row>
    <row r="65" spans="1:7" x14ac:dyDescent="0.25">
      <c r="A65" s="117" t="s">
        <v>725</v>
      </c>
      <c r="B65" s="117" t="s">
        <v>160</v>
      </c>
      <c r="C65" s="117" t="s">
        <v>161</v>
      </c>
      <c r="D65" s="32">
        <v>2154240</v>
      </c>
      <c r="E65" s="32">
        <v>-130560</v>
      </c>
    </row>
    <row r="66" spans="1:7" x14ac:dyDescent="0.25">
      <c r="A66" s="117" t="s">
        <v>726</v>
      </c>
      <c r="B66" s="117" t="s">
        <v>162</v>
      </c>
      <c r="C66" s="117" t="s">
        <v>163</v>
      </c>
      <c r="D66" s="32">
        <v>4573552</v>
      </c>
      <c r="E66" s="32">
        <v>0</v>
      </c>
    </row>
    <row r="67" spans="1:7" x14ac:dyDescent="0.25">
      <c r="A67" s="117" t="s">
        <v>727</v>
      </c>
      <c r="B67" s="117" t="s">
        <v>164</v>
      </c>
      <c r="C67" s="117" t="s">
        <v>165</v>
      </c>
      <c r="D67" s="32">
        <v>0</v>
      </c>
      <c r="E67" s="32">
        <v>0</v>
      </c>
    </row>
    <row r="68" spans="1:7" x14ac:dyDescent="0.25">
      <c r="A68" s="117" t="s">
        <v>728</v>
      </c>
      <c r="B68" s="117" t="s">
        <v>729</v>
      </c>
      <c r="C68" s="117" t="s">
        <v>730</v>
      </c>
      <c r="D68" s="32">
        <v>0</v>
      </c>
      <c r="E68" s="32">
        <v>0</v>
      </c>
    </row>
    <row r="69" spans="1:7" x14ac:dyDescent="0.25">
      <c r="A69" s="117" t="s">
        <v>731</v>
      </c>
      <c r="B69" s="117" t="s">
        <v>166</v>
      </c>
      <c r="C69" s="117" t="s">
        <v>167</v>
      </c>
      <c r="D69" s="32">
        <v>11089403</v>
      </c>
      <c r="E69" s="32">
        <v>-130560</v>
      </c>
    </row>
    <row r="70" spans="1:7" x14ac:dyDescent="0.25">
      <c r="A70" s="117" t="s">
        <v>168</v>
      </c>
      <c r="B70" s="117"/>
      <c r="C70" s="117"/>
      <c r="D70" s="117"/>
      <c r="E70" s="117"/>
    </row>
    <row r="71" spans="1:7" s="119" customFormat="1" ht="30" customHeight="1" x14ac:dyDescent="0.25">
      <c r="A71" s="119" t="s">
        <v>732</v>
      </c>
      <c r="B71" s="119" t="s">
        <v>169</v>
      </c>
      <c r="C71" s="119" t="s">
        <v>170</v>
      </c>
      <c r="D71" s="126">
        <v>1200000</v>
      </c>
      <c r="E71" s="126">
        <v>0</v>
      </c>
    </row>
    <row r="72" spans="1:7" s="119" customFormat="1" ht="30" customHeight="1" x14ac:dyDescent="0.25">
      <c r="A72" s="230" t="s">
        <v>733</v>
      </c>
      <c r="B72" s="230"/>
      <c r="C72" s="230"/>
      <c r="D72" s="230"/>
      <c r="E72" s="230"/>
      <c r="F72" s="230"/>
      <c r="G72" s="230"/>
    </row>
    <row r="73" spans="1:7" s="119" customFormat="1" ht="30" customHeight="1" x14ac:dyDescent="0.25">
      <c r="A73" s="119" t="s">
        <v>734</v>
      </c>
      <c r="B73" s="119" t="s">
        <v>735</v>
      </c>
      <c r="C73" s="119" t="s">
        <v>736</v>
      </c>
      <c r="D73" s="126">
        <v>10689387</v>
      </c>
    </row>
    <row r="74" spans="1:7" s="119" customFormat="1" ht="30" customHeight="1" x14ac:dyDescent="0.25">
      <c r="A74" s="119" t="s">
        <v>737</v>
      </c>
      <c r="B74" s="119" t="s">
        <v>735</v>
      </c>
      <c r="C74" s="119" t="s">
        <v>738</v>
      </c>
      <c r="D74" s="126">
        <v>0</v>
      </c>
    </row>
    <row r="75" spans="1:7" s="119" customFormat="1" ht="30" customHeight="1" x14ac:dyDescent="0.25">
      <c r="A75" s="119" t="s">
        <v>739</v>
      </c>
      <c r="B75" s="119" t="s">
        <v>735</v>
      </c>
      <c r="C75" s="119" t="s">
        <v>740</v>
      </c>
      <c r="D75" s="126">
        <v>0</v>
      </c>
    </row>
    <row r="76" spans="1:7" s="119" customFormat="1" ht="30" customHeight="1" x14ac:dyDescent="0.25">
      <c r="A76" s="119" t="s">
        <v>741</v>
      </c>
      <c r="B76" s="119" t="s">
        <v>735</v>
      </c>
      <c r="C76" s="119" t="s">
        <v>742</v>
      </c>
      <c r="D76" s="126">
        <v>0</v>
      </c>
    </row>
    <row r="77" spans="1:7" s="119" customFormat="1" ht="30" customHeight="1" x14ac:dyDescent="0.25">
      <c r="A77" s="119" t="s">
        <v>743</v>
      </c>
      <c r="B77" s="119" t="s">
        <v>735</v>
      </c>
      <c r="C77" s="119" t="s">
        <v>744</v>
      </c>
      <c r="D77" s="126">
        <v>25555134</v>
      </c>
    </row>
    <row r="78" spans="1:7" s="119" customFormat="1" ht="30" customHeight="1" x14ac:dyDescent="0.25">
      <c r="A78" s="119" t="s">
        <v>745</v>
      </c>
      <c r="B78" s="119" t="s">
        <v>735</v>
      </c>
      <c r="C78" s="119" t="s">
        <v>746</v>
      </c>
      <c r="D78" s="126">
        <v>0</v>
      </c>
    </row>
    <row r="79" spans="1:7" s="119" customFormat="1" ht="30" customHeight="1" x14ac:dyDescent="0.25">
      <c r="A79" s="119" t="s">
        <v>633</v>
      </c>
      <c r="B79" s="119" t="s">
        <v>735</v>
      </c>
      <c r="C79" s="119" t="s">
        <v>747</v>
      </c>
      <c r="D79" s="126">
        <v>0</v>
      </c>
    </row>
    <row r="80" spans="1:7" s="119" customFormat="1" ht="30" customHeight="1" x14ac:dyDescent="0.25">
      <c r="A80" s="119" t="s">
        <v>635</v>
      </c>
      <c r="B80" s="119" t="s">
        <v>735</v>
      </c>
      <c r="C80" s="119" t="s">
        <v>748</v>
      </c>
      <c r="D80" s="126">
        <v>6727792</v>
      </c>
    </row>
    <row r="81" spans="2:4" s="119" customFormat="1" ht="30" customHeight="1" x14ac:dyDescent="0.25">
      <c r="D81" s="126"/>
    </row>
    <row r="82" spans="2:4" s="119" customFormat="1" ht="30" customHeight="1" x14ac:dyDescent="0.25">
      <c r="D82" s="126"/>
    </row>
    <row r="83" spans="2:4" s="119" customFormat="1" ht="30" customHeight="1" x14ac:dyDescent="0.25">
      <c r="D83" s="126"/>
    </row>
    <row r="84" spans="2:4" s="119" customFormat="1" ht="30" customHeight="1" x14ac:dyDescent="0.25">
      <c r="D84" s="126"/>
    </row>
    <row r="87" spans="2:4" x14ac:dyDescent="0.25">
      <c r="B87" s="242" t="s">
        <v>749</v>
      </c>
      <c r="C87" s="228"/>
      <c r="D87" s="228"/>
    </row>
    <row r="88" spans="2:4" x14ac:dyDescent="0.25">
      <c r="B88" s="118" t="s">
        <v>225</v>
      </c>
      <c r="C88" s="118" t="s">
        <v>16</v>
      </c>
      <c r="D88" s="118" t="s">
        <v>77</v>
      </c>
    </row>
    <row r="89" spans="2:4" x14ac:dyDescent="0.25">
      <c r="B89" s="118">
        <v>1</v>
      </c>
      <c r="C89" s="118">
        <v>2</v>
      </c>
      <c r="D89" s="118">
        <v>3</v>
      </c>
    </row>
    <row r="90" spans="2:4" x14ac:dyDescent="0.25">
      <c r="B90" s="109" t="s">
        <v>228</v>
      </c>
      <c r="C90" s="110" t="s">
        <v>750</v>
      </c>
      <c r="D90" s="111">
        <v>6727792</v>
      </c>
    </row>
    <row r="91" spans="2:4" ht="25.5" x14ac:dyDescent="0.25">
      <c r="B91" s="109" t="s">
        <v>230</v>
      </c>
      <c r="C91" s="110" t="s">
        <v>751</v>
      </c>
      <c r="D91" s="111">
        <v>4255570</v>
      </c>
    </row>
    <row r="92" spans="2:4" x14ac:dyDescent="0.25">
      <c r="B92" s="109" t="s">
        <v>232</v>
      </c>
      <c r="C92" s="110" t="s">
        <v>752</v>
      </c>
      <c r="D92" s="111">
        <v>104650</v>
      </c>
    </row>
    <row r="93" spans="2:4" ht="25.5" x14ac:dyDescent="0.25">
      <c r="B93" s="109" t="s">
        <v>234</v>
      </c>
      <c r="C93" s="110" t="s">
        <v>753</v>
      </c>
      <c r="D93" s="111">
        <v>4150920</v>
      </c>
    </row>
    <row r="94" spans="2:4" s="117" customFormat="1" x14ac:dyDescent="0.25">
      <c r="C94" s="110"/>
      <c r="D94" s="32"/>
    </row>
    <row r="95" spans="2:4" s="117" customFormat="1" x14ac:dyDescent="0.25">
      <c r="C95" s="110"/>
      <c r="D95" s="32"/>
    </row>
    <row r="96" spans="2:4" s="117" customFormat="1" x14ac:dyDescent="0.25">
      <c r="C96" s="110"/>
      <c r="D96" s="32"/>
    </row>
    <row r="97" spans="2:8" s="117" customFormat="1" x14ac:dyDescent="0.25">
      <c r="C97" s="110"/>
      <c r="D97" s="32"/>
    </row>
    <row r="99" spans="2:8" x14ac:dyDescent="0.25">
      <c r="B99" s="242" t="s">
        <v>754</v>
      </c>
      <c r="C99" s="228"/>
      <c r="D99" s="228"/>
      <c r="E99" s="228"/>
      <c r="F99" s="228"/>
      <c r="G99" s="228"/>
      <c r="H99" s="228"/>
    </row>
    <row r="100" spans="2:8" ht="112.5" x14ac:dyDescent="0.25">
      <c r="B100" s="123" t="s">
        <v>225</v>
      </c>
      <c r="C100" s="123" t="s">
        <v>16</v>
      </c>
      <c r="D100" s="123" t="s">
        <v>755</v>
      </c>
      <c r="E100" s="123" t="s">
        <v>762</v>
      </c>
      <c r="F100" s="123" t="s">
        <v>756</v>
      </c>
      <c r="G100" s="123" t="s">
        <v>757</v>
      </c>
      <c r="H100" s="123" t="s">
        <v>758</v>
      </c>
    </row>
    <row r="101" spans="2:8" x14ac:dyDescent="0.25">
      <c r="B101" s="118">
        <v>1</v>
      </c>
      <c r="C101" s="118">
        <v>2</v>
      </c>
      <c r="D101" s="118">
        <v>3</v>
      </c>
      <c r="E101" s="118">
        <v>7</v>
      </c>
      <c r="F101" s="118">
        <v>8</v>
      </c>
      <c r="G101" s="118">
        <v>9</v>
      </c>
      <c r="H101" s="118">
        <v>11</v>
      </c>
    </row>
    <row r="102" spans="2:8" ht="25.5" x14ac:dyDescent="0.25">
      <c r="B102" s="109" t="s">
        <v>228</v>
      </c>
      <c r="C102" s="110" t="s">
        <v>759</v>
      </c>
      <c r="D102" s="111">
        <v>10689387</v>
      </c>
      <c r="E102" s="111">
        <v>0</v>
      </c>
      <c r="F102" s="111">
        <v>87436097</v>
      </c>
      <c r="G102" s="111">
        <v>10689387</v>
      </c>
      <c r="H102" s="111">
        <v>0</v>
      </c>
    </row>
    <row r="103" spans="2:8" ht="25.5" x14ac:dyDescent="0.25">
      <c r="B103" s="109" t="s">
        <v>237</v>
      </c>
      <c r="C103" s="110" t="s">
        <v>760</v>
      </c>
      <c r="D103" s="111">
        <v>24833401</v>
      </c>
      <c r="E103" s="111">
        <v>-374200</v>
      </c>
      <c r="F103" s="111">
        <v>27864390</v>
      </c>
      <c r="G103" s="111">
        <v>25555134</v>
      </c>
      <c r="H103" s="111">
        <v>374200</v>
      </c>
    </row>
    <row r="104" spans="2:8" ht="25.5" x14ac:dyDescent="0.25">
      <c r="B104" s="109" t="s">
        <v>509</v>
      </c>
      <c r="C104" s="110" t="s">
        <v>761</v>
      </c>
      <c r="D104" s="111">
        <v>5581155</v>
      </c>
      <c r="E104" s="111">
        <v>-130560</v>
      </c>
      <c r="F104" s="111">
        <v>4150920</v>
      </c>
      <c r="G104" s="111">
        <v>4150920</v>
      </c>
      <c r="H104" s="111">
        <v>2707432</v>
      </c>
    </row>
    <row r="105" spans="2:8" x14ac:dyDescent="0.25">
      <c r="B105" s="112" t="s">
        <v>391</v>
      </c>
      <c r="C105" s="113" t="s">
        <v>22</v>
      </c>
      <c r="D105" s="114">
        <v>41103943</v>
      </c>
      <c r="E105" s="114">
        <v>-504760</v>
      </c>
      <c r="F105" s="114">
        <v>127027168</v>
      </c>
      <c r="G105" s="114">
        <v>40395441</v>
      </c>
      <c r="H105" s="114">
        <v>3081632</v>
      </c>
    </row>
    <row r="111" spans="2:8" x14ac:dyDescent="0.25">
      <c r="B111" s="242" t="s">
        <v>763</v>
      </c>
      <c r="C111" s="228"/>
      <c r="D111" s="228"/>
    </row>
    <row r="112" spans="2:8" x14ac:dyDescent="0.25">
      <c r="B112" s="118" t="s">
        <v>225</v>
      </c>
      <c r="C112" s="118" t="s">
        <v>16</v>
      </c>
      <c r="D112" s="118" t="s">
        <v>77</v>
      </c>
    </row>
    <row r="113" spans="2:4" x14ac:dyDescent="0.25">
      <c r="B113" s="118">
        <v>1</v>
      </c>
      <c r="C113" s="118">
        <v>2</v>
      </c>
      <c r="D113" s="118">
        <v>3</v>
      </c>
    </row>
    <row r="114" spans="2:4" ht="25.5" x14ac:dyDescent="0.25">
      <c r="B114" s="109" t="s">
        <v>228</v>
      </c>
      <c r="C114" s="110" t="s">
        <v>764</v>
      </c>
      <c r="D114" s="111">
        <v>4361611</v>
      </c>
    </row>
    <row r="115" spans="2:4" ht="25.5" x14ac:dyDescent="0.25">
      <c r="B115" s="109" t="s">
        <v>230</v>
      </c>
      <c r="C115" s="110" t="s">
        <v>765</v>
      </c>
      <c r="D115" s="111">
        <v>3125404</v>
      </c>
    </row>
    <row r="116" spans="2:4" ht="25.5" x14ac:dyDescent="0.25">
      <c r="B116" s="109" t="s">
        <v>237</v>
      </c>
      <c r="C116" s="110" t="s">
        <v>766</v>
      </c>
      <c r="D116" s="111">
        <v>29455650</v>
      </c>
    </row>
    <row r="117" spans="2:4" ht="51" x14ac:dyDescent="0.25">
      <c r="B117" s="109" t="s">
        <v>239</v>
      </c>
      <c r="C117" s="110" t="s">
        <v>767</v>
      </c>
      <c r="D117" s="111">
        <v>397573</v>
      </c>
    </row>
    <row r="118" spans="2:4" ht="38.25" x14ac:dyDescent="0.25">
      <c r="B118" s="109" t="s">
        <v>400</v>
      </c>
      <c r="C118" s="110" t="s">
        <v>768</v>
      </c>
      <c r="D118" s="111">
        <v>98600</v>
      </c>
    </row>
    <row r="119" spans="2:4" ht="114.75" x14ac:dyDescent="0.25">
      <c r="B119" s="109" t="s">
        <v>509</v>
      </c>
      <c r="C119" s="110" t="s">
        <v>769</v>
      </c>
      <c r="D119" s="111">
        <v>17048852</v>
      </c>
    </row>
    <row r="120" spans="2:4" ht="25.5" x14ac:dyDescent="0.25">
      <c r="B120" s="109" t="s">
        <v>415</v>
      </c>
      <c r="C120" s="110" t="s">
        <v>770</v>
      </c>
      <c r="D120" s="111">
        <v>768364</v>
      </c>
    </row>
    <row r="121" spans="2:4" ht="25.5" x14ac:dyDescent="0.25">
      <c r="B121" s="112" t="s">
        <v>417</v>
      </c>
      <c r="C121" s="113" t="s">
        <v>771</v>
      </c>
      <c r="D121" s="114">
        <v>4291341</v>
      </c>
    </row>
    <row r="122" spans="2:4" ht="25.5" x14ac:dyDescent="0.25">
      <c r="B122" s="109" t="s">
        <v>391</v>
      </c>
      <c r="C122" s="110" t="s">
        <v>772</v>
      </c>
      <c r="D122" s="111">
        <v>4291341</v>
      </c>
    </row>
  </sheetData>
  <mergeCells count="6">
    <mergeCell ref="B99:H99"/>
    <mergeCell ref="A72:G72"/>
    <mergeCell ref="B111:D111"/>
    <mergeCell ref="A3:D3"/>
    <mergeCell ref="A1:D1"/>
    <mergeCell ref="B87:D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26</vt:i4>
      </vt:variant>
    </vt:vector>
  </HeadingPairs>
  <TitlesOfParts>
    <vt:vector size="26" baseType="lpstr">
      <vt:lpstr>1.mekll költségvetési bevétel</vt:lpstr>
      <vt:lpstr>2.melléklet költségv.kiadás</vt:lpstr>
      <vt:lpstr>3.melléklet beruházási kiadás </vt:lpstr>
      <vt:lpstr>4.melléklet felúj kiadás</vt:lpstr>
      <vt:lpstr>5.mellékllakosságnak nyújtott </vt:lpstr>
      <vt:lpstr>6. melléklet költségvetés felad</vt:lpstr>
      <vt:lpstr>7.melléklet Működési és felhalm</vt:lpstr>
      <vt:lpstr>8.mell átadott-átvett</vt:lpstr>
      <vt:lpstr>9.melléklet normatív támogatás</vt:lpstr>
      <vt:lpstr>10.melléklet pénzügyi mérleg</vt:lpstr>
      <vt:lpstr>11.melléklet létszámkim</vt:lpstr>
      <vt:lpstr>12.melléklet EU forrás</vt:lpstr>
      <vt:lpstr>13.mell mérleg</vt:lpstr>
      <vt:lpstr>14. működ-felhalm mérleg</vt:lpstr>
      <vt:lpstr>15.mellékl stabílitás</vt:lpstr>
      <vt:lpstr>16.melléklet pénzmard eredm</vt:lpstr>
      <vt:lpstr>17. mell pénzállomány alakulás</vt:lpstr>
      <vt:lpstr>18. melléklet részesedés</vt:lpstr>
      <vt:lpstr>19.melléklet vagyonkimutatás</vt:lpstr>
      <vt:lpstr>20. Védőnő</vt:lpstr>
      <vt:lpstr>20. Konyha</vt:lpstr>
      <vt:lpstr>20. Óvoda</vt:lpstr>
      <vt:lpstr>20. Lakások</vt:lpstr>
      <vt:lpstr>20. Kirendeltség</vt:lpstr>
      <vt:lpstr>Munka5</vt:lpstr>
      <vt:lpstr>20. Felosztás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Logisztika</dc:creator>
  <cp:lastModifiedBy>Onk</cp:lastModifiedBy>
  <cp:revision>58</cp:revision>
  <cp:lastPrinted>2017-04-24T11:50:12Z</cp:lastPrinted>
  <dcterms:created xsi:type="dcterms:W3CDTF">2016-01-17T17:39:37Z</dcterms:created>
  <dcterms:modified xsi:type="dcterms:W3CDTF">2017-04-26T13:55:12Z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